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b46a7c615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5077361c63946c1"/>
    <x:sheet xmlns:r="http://schemas.openxmlformats.org/officeDocument/2006/relationships" name="Settings" sheetId="2" r:id="R5d98fffe06304532"/>
    <x:sheet xmlns:r="http://schemas.openxmlformats.org/officeDocument/2006/relationships" name="Sites &amp; Lifts" sheetId="3" r:id="Rbe98af66c50b400f"/>
    <x:sheet xmlns:r="http://schemas.openxmlformats.org/officeDocument/2006/relationships" name="Contracts" sheetId="4" r:id="R8252a75a76b74a33"/>
    <x:sheet xmlns:r="http://schemas.openxmlformats.org/officeDocument/2006/relationships" name="Contract Coverage" sheetId="5" r:id="Rc69390b8b2684895"/>
    <x:sheet xmlns:r="http://schemas.openxmlformats.org/officeDocument/2006/relationships" name="Visit Plan" sheetId="6" r:id="R238aa6f5b1054676"/>
    <x:sheet xmlns:r="http://schemas.openxmlformats.org/officeDocument/2006/relationships" name="Visit Log" sheetId="7" r:id="R3a9c62a04e8941bb"/>
    <x:sheet xmlns:r="http://schemas.openxmlformats.org/officeDocument/2006/relationships" name="Renewals" sheetId="8" r:id="R9fd5a50fa2bc45c9"/>
    <x:sheet xmlns:r="http://schemas.openxmlformats.org/officeDocument/2006/relationships" name="Dashboard" sheetId="9" r:id="R8092fc73648a47fd"/>
    <x:sheet xmlns:r="http://schemas.openxmlformats.org/officeDocument/2006/relationships" name="Example" sheetId="10" r:id="R9bdf5eb1ffa546b8"/>
  </x:sheets>
  <x:definedNames>
    <x:definedName name="_xlnm.Print_Titles" localSheetId="0">'Read Me'!$1:$1</x:definedName>
    <x:definedName name="_xlnm.Print_Titles" localSheetId="1">'Settings'!$1:$1</x:definedName>
    <x:definedName name="_xlnm.Print_Titles" localSheetId="2">'Sites &amp;amp; Lifts'!$1:$1</x:definedName>
    <x:definedName name="_xlnm.Print_Titles" localSheetId="3">'Contracts'!$1:$1</x:definedName>
    <x:definedName name="_xlnm.Print_Titles" localSheetId="4">'Contract Coverage'!$1:$1</x:definedName>
    <x:definedName name="_xlnm.Print_Titles" localSheetId="5">'Visit Plan'!$1:$1</x:definedName>
    <x:definedName name="_xlnm.Print_Titles" localSheetId="6">'Visit Log'!$1:$1</x:definedName>
    <x:definedName name="_xlnm.Print_Titles" localSheetId="7">'Renewals'!$1:$1</x:definedName>
    <x:definedName name="_xlnm.Print_Titles" localSheetId="8">'Dashboard'!$1:$1</x:definedName>
    <x:definedName name="_xlnm.Print_Titles" localSheetId="9">'Example'!$1:$1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%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453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284b14e14af1" /><Relationship Type="http://schemas.openxmlformats.org/officeDocument/2006/relationships/theme" Target="/xl/theme/theme1.xml" Id="Rf19685933f484b58" /><Relationship Type="http://schemas.openxmlformats.org/officeDocument/2006/relationships/sharedStrings" Target="/xl/sharedStrings.xml" Id="R5b50884a7d514da2" /><Relationship Type="http://schemas.openxmlformats.org/officeDocument/2006/relationships/worksheet" Target="/xl/worksheets/sheet1.xml" Id="R65077361c63946c1" /><Relationship Type="http://schemas.openxmlformats.org/officeDocument/2006/relationships/worksheet" Target="/xl/worksheets/sheet2.xml" Id="R5d98fffe06304532" /><Relationship Type="http://schemas.openxmlformats.org/officeDocument/2006/relationships/worksheet" Target="/xl/worksheets/sheet3.xml" Id="Rbe98af66c50b400f" /><Relationship Type="http://schemas.openxmlformats.org/officeDocument/2006/relationships/worksheet" Target="/xl/worksheets/sheet4.xml" Id="R8252a75a76b74a33" /><Relationship Type="http://schemas.openxmlformats.org/officeDocument/2006/relationships/worksheet" Target="/xl/worksheets/sheet5.xml" Id="Rc69390b8b2684895" /><Relationship Type="http://schemas.openxmlformats.org/officeDocument/2006/relationships/worksheet" Target="/xl/worksheets/sheet6.xml" Id="R238aa6f5b1054676" /><Relationship Type="http://schemas.openxmlformats.org/officeDocument/2006/relationships/worksheet" Target="/xl/worksheets/sheet7.xml" Id="R3a9c62a04e8941bb" /><Relationship Type="http://schemas.openxmlformats.org/officeDocument/2006/relationships/worksheet" Target="/xl/worksheets/sheet8.xml" Id="R9fd5a50fa2bc45c9" /><Relationship Type="http://schemas.openxmlformats.org/officeDocument/2006/relationships/worksheet" Target="/xl/worksheets/sheet9.xml" Id="R8092fc73648a47fd" /><Relationship Type="http://schemas.openxmlformats.org/officeDocument/2006/relationships/worksheet" Target="/xl/worksheets/sheet10.xml" Id="R9bdf5eb1ffa546b8" /></Relationships>
</file>

<file path=xl/tables/table1.xml><?xml version="1.0" encoding="utf-8"?>
<x:table xmlns:x="http://schemas.openxmlformats.org/spreadsheetml/2006/main" id="1" name="BlankSitesTable" displayName="BlankSitesTable" ref="A1:H101" headerRowCount="1" totalsRowCount="0" totalsRowShown="0">
  <x:tableColumns count="8">
    <x:tableColumn id="1" name="Lift ID"/>
    <x:tableColumn id="2" name="Site ID"/>
    <x:tableColumn id="3" name="Site / building"/>
    <x:tableColumn id="4" name="Customer"/>
    <x:tableColumn id="5" name="Lift type"/>
    <x:tableColumn id="6" name="Make / model"/>
    <x:tableColumn id="7" name="Contact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lankContractsTable" displayName="BlankContractsTable" ref="A1:K101" headerRowCount="1" totalsRowCount="0" totalsRowShown="0">
  <x:tableColumns count="11">
    <x:tableColumn id="1" name="Contract ID"/>
    <x:tableColumn id="2" name="Site ID"/>
    <x:tableColumn id="3" name="Start date"/>
    <x:tableColumn id="4" name="End date"/>
    <x:tableColumn id="5" name="Renewal window days"/>
    <x:tableColumn id="6" name="Date status"/>
    <x:tableColumn id="7" name="Days remaining"/>
    <x:tableColumn id="8" name="Owner"/>
    <x:tableColumn id="9" name="Renewal stage"/>
    <x:tableColumn id="10" name="Contract state"/>
    <x:tableColumn id="11" name="Successor I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BlankCoverageTable" displayName="BlankCoverageTable" ref="A1:F101" headerRowCount="1" totalsRowCount="0" totalsRowShown="0">
  <x:tableColumns count="6">
    <x:tableColumn id="1" name="Contract ID"/>
    <x:tableColumn id="2" name="Lift ID"/>
    <x:tableColumn id="3" name="Covered from"/>
    <x:tableColumn id="4" name="Covered through"/>
    <x:tableColumn id="5" name="Coverage note"/>
    <x:tableColumn id="6" name="Record check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BlankVisitPlanTable" displayName="BlankVisitPlanTable" ref="A1:H101" headerRowCount="1" totalsRowCount="0" totalsRowShown="0">
  <x:tableColumns count="8">
    <x:tableColumn id="1" name="Plan ID"/>
    <x:tableColumn id="2" name="Contract ID"/>
    <x:tableColumn id="3" name="Lift ID"/>
    <x:tableColumn id="4" name="Due date"/>
    <x:tableColumn id="5" name="Visit type"/>
    <x:tableColumn id="6" name="Plan state"/>
    <x:tableColumn id="7" name="Record check"/>
    <x:tableColumn id="8" name="Obligation stat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BlankVisitLogTable" displayName="BlankVisitLogTable" ref="A1:L101" headerRowCount="1" totalsRowCount="0" totalsRowShown="0">
  <x:tableColumns count="12">
    <x:tableColumn id="1" name="Log ID"/>
    <x:tableColumn id="2" name="Event type"/>
    <x:tableColumn id="3" name="Plan ID (if planned)"/>
    <x:tableColumn id="4" name="Lift ID"/>
    <x:tableColumn id="5" name="Visit date"/>
    <x:tableColumn id="6" name="Outcome"/>
    <x:tableColumn id="7" name="Service report ID"/>
    <x:tableColumn id="8" name="Notes"/>
    <x:tableColumn id="9" name="Record check"/>
    <x:tableColumn id="10" name="Arrival time"/>
    <x:tableColumn id="11" name="Departure date"/>
    <x:tableColumn id="12" name="Departure tim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BlankRenewalsTable" displayName="BlankRenewalsTable" ref="A1:I101" headerRowCount="1" totalsRowCount="0" totalsRowShown="0">
  <x:tableColumns count="9">
    <x:tableColumn id="1" name="Contract ID"/>
    <x:tableColumn id="2" name="Owner"/>
    <x:tableColumn id="3" name="Contact stage"/>
    <x:tableColumn id="4" name="Last contact"/>
    <x:tableColumn id="5" name="Next action"/>
    <x:tableColumn id="6" name="Next action date"/>
    <x:tableColumn id="7" name="Successor contract ID"/>
    <x:tableColumn id="8" name="Days to end"/>
    <x:tableColumn id="9" name="Date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8371ce8b3d141c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36bd8877b474af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6df63e1a97346b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eb22158670d84cf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cb06883e63724b3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efe45f1f15cf49b5" /></Relationships>
</file>

<file path=xl/worksheets/sheet1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112" hidden="0" customWidth="1"/>
  </x:cols>
  <x:sheetData>
    <x:row r="1" ht="30" customHeight="1">
      <x:c r="A1" s="4" t="str">
        <x:v>LIFT AMC VISIT &amp; RENEWAL TRACKER</x:v>
      </x:c>
      <x:c r="B1" s="4" t="str">
        <x:v>How to use this workbook</x:v>
      </x:c>
    </x:row>
    <x:row r="2">
      <x:c r="A2" t="str">
        <x:v>Purpose</x:v>
      </x:c>
      <x:c r="B2" t="str">
        <x:v>Office planning for contract coverage, planned visits, evidence links and renewal follow-up. It does not prove attendance, safety or compliance.</x:v>
      </x:c>
    </x:row>
    <x:row r="3">
      <x:c r="A3" t="str">
        <x:v>Settings</x:v>
      </x:c>
      <x:c r="B3" t="str">
        <x:v>Enter the as-of date and your chosen renewal lead time. The fictional example uses 4 Nov 2026 and 60 days.</x:v>
      </x:c>
    </x:row>
    <x:row r="4">
      <x:c r="A4" t="str">
        <x:v>Sites &amp; Lifts</x:v>
      </x:c>
      <x:c r="B4" t="str">
        <x:v>Give each lift a stable ID. One customer can have multiple sites and lifts.</x:v>
      </x:c>
    </x:row>
    <x:row r="5">
      <x:c r="A5" t="str">
        <x:v>Contracts / Coverage</x:v>
      </x:c>
      <x:c r="B5" t="str">
        <x:v>Enter the agreed dates and list each covered lift explicitly. A contract may cover only some lifts at a site.</x:v>
      </x:c>
    </x:row>
    <x:row r="6">
      <x:c r="A6" t="str">
        <x:v>Visit Plan</x:v>
      </x:c>
      <x:c r="B6" t="str">
        <x:v>Create one unique planned ID per contractual obligation. Enter the agreed due date; no visit interval is assumed.</x:v>
      </x:c>
    </x:row>
    <x:row r="7">
      <x:c r="A7" t="str">
        <x:v>Visit Log</x:v>
      </x:c>
      <x:c r="B7" t="str">
        <x:v>Record actual events and source report IDs. To complete a planned obligation, use its planned ID and Completed outcome. A breakdown with no plan ID stays separate.</x:v>
      </x:c>
    </x:row>
    <x:row r="8">
      <x:c r="A8" t="str">
        <x:v>Renewals</x:v>
      </x:c>
      <x:c r="B8" t="str">
        <x:v>Track contact stage and next action separately. A due reminder is not a signed successor contract.</x:v>
      </x:c>
    </x:row>
    <x:row r="9">
      <x:c r="A9" t="str">
        <x:v>Dashboard</x:v>
      </x:c>
      <x:c r="B9" t="str">
        <x:v>Counts come from planned obligations and contract dates. Duplicate completed log rows for one planned ID count once.</x:v>
      </x:c>
    </x:row>
    <x:row r="10">
      <x:c r="A10" t="str">
        <x:v>Example</x:v>
      </x:c>
      <x:c r="B10" t="str">
        <x:v>This tab explains a fictional test case. The separate filled-example download shows its records; this workbook's working tabs are blank.</x:v>
      </x:c>
    </x:row>
    <x:row r="11">
      <x:c r="A11" t="str">
        <x:v>Limitations</x:v>
      </x:c>
      <x:c r="B11" t="str">
        <x:v>Review invalid dates, duplicate IDs, missing coverage and source evidence. The workbook has no access control or automatic reminders. Check state, OEM and customer obligations independently.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23" hidden="0" customWidth="1"/>
    <x:col min="3" max="3" width="92" hidden="0" customWidth="1"/>
  </x:cols>
  <x:sheetData>
    <x:row r="1" ht="30" customHeight="1">
      <x:c r="A1" s="4" t="str">
        <x:v>SETTING</x:v>
      </x:c>
      <x:c r="B1" s="4" t="str">
        <x:v>VALUE</x:v>
      </x:c>
      <x:c r="C1" s="4" t="str">
        <x:v>GUIDANCE</x:v>
      </x:c>
    </x:row>
    <x:row r="2">
      <x:c r="A2" t="str">
        <x:v>Fictional sample</x:v>
      </x:c>
      <x:c r="B2" t="str">
        <x:v>No</x:v>
      </x:c>
      <x:c r="C2" t="str">
        <x:v>Enter your own records in the blank working tabs.</x:v>
      </x:c>
    </x:row>
    <x:row r="3">
      <x:c r="A3" t="str">
        <x:v>As-of date</x:v>
      </x:c>
      <x:c r="B3" s="5" t="str"/>
      <x:c r="C3" t="str">
        <x:v>Enter a valid as-of date to calculate visit and renewal status.</x:v>
      </x:c>
    </x:row>
    <x:row r="4">
      <x:c r="A4" t="str">
        <x:v>Renewal lead days</x:v>
      </x:c>
      <x:c r="B4" t="n">
        <x:v>60</x:v>
      </x:c>
      <x:c r="C4" t="str">
        <x:v>A planning preference, not a legal default.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3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29" hidden="0" customWidth="1"/>
    <x:col min="4" max="4" width="28" hidden="0" customWidth="1"/>
    <x:col min="5" max="5" width="20" hidden="0" customWidth="1"/>
    <x:col min="6" max="6" width="23" hidden="0" customWidth="1"/>
    <x:col min="7" max="7" width="24" hidden="0" customWidth="1"/>
    <x:col min="8" max="8" width="37" hidden="0" customWidth="1"/>
  </x:cols>
  <x:sheetData>
    <x:row r="1" ht="30" customHeight="1">
      <x:c r="A1" s="4" t="str">
        <x:v>Lift ID</x:v>
      </x:c>
      <x:c r="B1" s="4" t="str">
        <x:v>Site ID</x:v>
      </x:c>
      <x:c r="C1" s="4" t="str">
        <x:v>Site / building</x:v>
      </x:c>
      <x:c r="D1" s="4" t="str">
        <x:v>Customer</x:v>
      </x:c>
      <x:c r="E1" s="4" t="str">
        <x:v>Lift type</x:v>
      </x:c>
      <x:c r="F1" s="4" t="str">
        <x:v>Make / model</x:v>
      </x:c>
      <x:c r="G1" s="4" t="str">
        <x:v>Contact</x:v>
      </x:c>
      <x:c r="H1" s="4" t="str">
        <x:v>Notes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48371ce8b3d141c0"/>
  </x:tableParts>
</x:worksheet>
</file>

<file path=xl/worksheets/sheet4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23" hidden="0" customWidth="1"/>
    <x:col min="6" max="6" width="24" hidden="0" customWidth="1"/>
    <x:col min="7" max="7" width="19" hidden="0" customWidth="1"/>
    <x:col min="8" max="8" width="23" hidden="0" customWidth="1"/>
    <x:col min="9" max="9" width="24" hidden="0" customWidth="1"/>
    <x:col min="10" max="10" width="20" hidden="0" customWidth="1"/>
    <x:col min="11" max="11" width="20" hidden="0" customWidth="1"/>
  </x:cols>
  <x:sheetData>
    <x:row r="1" ht="30" customHeight="1">
      <x:c r="A1" s="4" t="str">
        <x:v>Contract ID</x:v>
      </x:c>
      <x:c r="B1" s="4" t="str">
        <x:v>Site ID</x:v>
      </x:c>
      <x:c r="C1" s="4" t="str">
        <x:v>Start date</x:v>
      </x:c>
      <x:c r="D1" s="4" t="str">
        <x:v>End date</x:v>
      </x:c>
      <x:c r="E1" s="4" t="str">
        <x:v>Renewal window days</x:v>
      </x:c>
      <x:c r="F1" s="4" t="str">
        <x:v>Date status</x:v>
      </x:c>
      <x:c r="G1" s="4" t="str">
        <x:v>Days remaining</x:v>
      </x:c>
      <x:c r="H1" s="4" t="str">
        <x:v>Owner</x:v>
      </x:c>
      <x:c r="I1" s="4" t="str">
        <x:v>Renewal stage</x:v>
      </x:c>
      <x:c r="J1" s="4" t="str">
        <x:v>Contract state</x:v>
      </x:c>
      <x:c r="K1" s="4" t="str">
        <x:v>Successor ID</x:v>
      </x:c>
    </x:row>
    <x:row r="2">
      <x:c r="C2" s="5"/>
      <x:c r="D2" s="5"/>
      <x:c r="F2" t="str">
        <x:f>IF(A2="","",IF(COUNTIF($A$2:$A$101,A2)&gt;1,"Duplicate contract ID",IF(J2="Cancelled","Cancelled",IF(NOT(ISNUMBER(Settings!$B$3)),"Set as-of date",IF(OR(C2="",D2="",NOT(ISNUMBER(C2)),NOT(ISNUMBER(D2)),D2&lt;C2,E2="",NOT(ISNUMBER(E2))),"Check dates",IF(Settings!$B$3&lt;C2,"Not started",IF(Settings!$B$3&gt;D2,"Expired",IF(D2-Settings!$B$3&lt;=E2,"Due for renewal","Active"))))))))</x:f>
      </x:c>
      <x:c r="G2" t="str">
        <x:f>IF(A2="","",IF(OR(F2="Check dates",F2="Set as-of date",F2="Cancelled",F2="Duplicate contract ID"),"",D2-Settings!$B$3))</x:f>
      </x:c>
    </x:row>
    <x:row r="3">
      <x:c r="C3" s="5"/>
      <x:c r="D3" s="5"/>
      <x:c r="F3" t="str">
        <x:f>IF(A3="","",IF(COUNTIF($A$2:$A$101,A3)&gt;1,"Duplicate contract ID",IF(J3="Cancelled","Cancelled",IF(NOT(ISNUMBER(Settings!$B$3)),"Set as-of date",IF(OR(C3="",D3="",NOT(ISNUMBER(C3)),NOT(ISNUMBER(D3)),D3&lt;C3,E3="",NOT(ISNUMBER(E3))),"Check dates",IF(Settings!$B$3&lt;C3,"Not started",IF(Settings!$B$3&gt;D3,"Expired",IF(D3-Settings!$B$3&lt;=E3,"Due for renewal","Active"))))))))</x:f>
      </x:c>
      <x:c r="G3" t="str">
        <x:f>IF(A3="","",IF(OR(F3="Check dates",F3="Set as-of date",F3="Cancelled",F3="Duplicate contract ID"),"",D3-Settings!$B$3))</x:f>
      </x:c>
    </x:row>
    <x:row r="4">
      <x:c r="C4" s="5"/>
      <x:c r="D4" s="5"/>
      <x:c r="F4" t="str">
        <x:f>IF(A4="","",IF(COUNTIF($A$2:$A$101,A4)&gt;1,"Duplicate contract ID",IF(J4="Cancelled","Cancelled",IF(NOT(ISNUMBER(Settings!$B$3)),"Set as-of date",IF(OR(C4="",D4="",NOT(ISNUMBER(C4)),NOT(ISNUMBER(D4)),D4&lt;C4,E4="",NOT(ISNUMBER(E4))),"Check dates",IF(Settings!$B$3&lt;C4,"Not started",IF(Settings!$B$3&gt;D4,"Expired",IF(D4-Settings!$B$3&lt;=E4,"Due for renewal","Active"))))))))</x:f>
      </x:c>
      <x:c r="G4" t="str">
        <x:f>IF(A4="","",IF(OR(F4="Check dates",F4="Set as-of date",F4="Cancelled",F4="Duplicate contract ID"),"",D4-Settings!$B$3))</x:f>
      </x:c>
    </x:row>
    <x:row r="5">
      <x:c r="C5" s="5"/>
      <x:c r="D5" s="5"/>
      <x:c r="F5" t="str">
        <x:f>IF(A5="","",IF(COUNTIF($A$2:$A$101,A5)&gt;1,"Duplicate contract ID",IF(J5="Cancelled","Cancelled",IF(NOT(ISNUMBER(Settings!$B$3)),"Set as-of date",IF(OR(C5="",D5="",NOT(ISNUMBER(C5)),NOT(ISNUMBER(D5)),D5&lt;C5,E5="",NOT(ISNUMBER(E5))),"Check dates",IF(Settings!$B$3&lt;C5,"Not started",IF(Settings!$B$3&gt;D5,"Expired",IF(D5-Settings!$B$3&lt;=E5,"Due for renewal","Active"))))))))</x:f>
      </x:c>
      <x:c r="G5" t="str">
        <x:f>IF(A5="","",IF(OR(F5="Check dates",F5="Set as-of date",F5="Cancelled",F5="Duplicate contract ID"),"",D5-Settings!$B$3))</x:f>
      </x:c>
    </x:row>
    <x:row r="6">
      <x:c r="C6" s="5"/>
      <x:c r="D6" s="5"/>
      <x:c r="F6" t="str">
        <x:f>IF(A6="","",IF(COUNTIF($A$2:$A$101,A6)&gt;1,"Duplicate contract ID",IF(J6="Cancelled","Cancelled",IF(NOT(ISNUMBER(Settings!$B$3)),"Set as-of date",IF(OR(C6="",D6="",NOT(ISNUMBER(C6)),NOT(ISNUMBER(D6)),D6&lt;C6,E6="",NOT(ISNUMBER(E6))),"Check dates",IF(Settings!$B$3&lt;C6,"Not started",IF(Settings!$B$3&gt;D6,"Expired",IF(D6-Settings!$B$3&lt;=E6,"Due for renewal","Active"))))))))</x:f>
      </x:c>
      <x:c r="G6" t="str">
        <x:f>IF(A6="","",IF(OR(F6="Check dates",F6="Set as-of date",F6="Cancelled",F6="Duplicate contract ID"),"",D6-Settings!$B$3))</x:f>
      </x:c>
    </x:row>
    <x:row r="7">
      <x:c r="C7" s="5"/>
      <x:c r="D7" s="5"/>
      <x:c r="F7" t="str">
        <x:f>IF(A7="","",IF(COUNTIF($A$2:$A$101,A7)&gt;1,"Duplicate contract ID",IF(J7="Cancelled","Cancelled",IF(NOT(ISNUMBER(Settings!$B$3)),"Set as-of date",IF(OR(C7="",D7="",NOT(ISNUMBER(C7)),NOT(ISNUMBER(D7)),D7&lt;C7,E7="",NOT(ISNUMBER(E7))),"Check dates",IF(Settings!$B$3&lt;C7,"Not started",IF(Settings!$B$3&gt;D7,"Expired",IF(D7-Settings!$B$3&lt;=E7,"Due for renewal","Active"))))))))</x:f>
      </x:c>
      <x:c r="G7" t="str">
        <x:f>IF(A7="","",IF(OR(F7="Check dates",F7="Set as-of date",F7="Cancelled",F7="Duplicate contract ID"),"",D7-Settings!$B$3))</x:f>
      </x:c>
    </x:row>
    <x:row r="8">
      <x:c r="C8" s="5"/>
      <x:c r="D8" s="5"/>
      <x:c r="F8" t="str">
        <x:f>IF(A8="","",IF(COUNTIF($A$2:$A$101,A8)&gt;1,"Duplicate contract ID",IF(J8="Cancelled","Cancelled",IF(NOT(ISNUMBER(Settings!$B$3)),"Set as-of date",IF(OR(C8="",D8="",NOT(ISNUMBER(C8)),NOT(ISNUMBER(D8)),D8&lt;C8,E8="",NOT(ISNUMBER(E8))),"Check dates",IF(Settings!$B$3&lt;C8,"Not started",IF(Settings!$B$3&gt;D8,"Expired",IF(D8-Settings!$B$3&lt;=E8,"Due for renewal","Active"))))))))</x:f>
      </x:c>
      <x:c r="G8" t="str">
        <x:f>IF(A8="","",IF(OR(F8="Check dates",F8="Set as-of date",F8="Cancelled",F8="Duplicate contract ID"),"",D8-Settings!$B$3))</x:f>
      </x:c>
    </x:row>
    <x:row r="9">
      <x:c r="C9" s="5"/>
      <x:c r="D9" s="5"/>
      <x:c r="F9" t="str">
        <x:f>IF(A9="","",IF(COUNTIF($A$2:$A$101,A9)&gt;1,"Duplicate contract ID",IF(J9="Cancelled","Cancelled",IF(NOT(ISNUMBER(Settings!$B$3)),"Set as-of date",IF(OR(C9="",D9="",NOT(ISNUMBER(C9)),NOT(ISNUMBER(D9)),D9&lt;C9,E9="",NOT(ISNUMBER(E9))),"Check dates",IF(Settings!$B$3&lt;C9,"Not started",IF(Settings!$B$3&gt;D9,"Expired",IF(D9-Settings!$B$3&lt;=E9,"Due for renewal","Active"))))))))</x:f>
      </x:c>
      <x:c r="G9" t="str">
        <x:f>IF(A9="","",IF(OR(F9="Check dates",F9="Set as-of date",F9="Cancelled",F9="Duplicate contract ID"),"",D9-Settings!$B$3))</x:f>
      </x:c>
    </x:row>
    <x:row r="10">
      <x:c r="C10" s="5"/>
      <x:c r="D10" s="5"/>
      <x:c r="F10" t="str">
        <x:f>IF(A10="","",IF(COUNTIF($A$2:$A$101,A10)&gt;1,"Duplicate contract ID",IF(J10="Cancelled","Cancelled",IF(NOT(ISNUMBER(Settings!$B$3)),"Set as-of date",IF(OR(C10="",D10="",NOT(ISNUMBER(C10)),NOT(ISNUMBER(D10)),D10&lt;C10,E10="",NOT(ISNUMBER(E10))),"Check dates",IF(Settings!$B$3&lt;C10,"Not started",IF(Settings!$B$3&gt;D10,"Expired",IF(D10-Settings!$B$3&lt;=E10,"Due for renewal","Active"))))))))</x:f>
      </x:c>
      <x:c r="G10" t="str">
        <x:f>IF(A10="","",IF(OR(F10="Check dates",F10="Set as-of date",F10="Cancelled",F10="Duplicate contract ID"),"",D10-Settings!$B$3))</x:f>
      </x:c>
    </x:row>
    <x:row r="11">
      <x:c r="C11" s="5"/>
      <x:c r="D11" s="5"/>
      <x:c r="F11" t="str">
        <x:f>IF(A11="","",IF(COUNTIF($A$2:$A$101,A11)&gt;1,"Duplicate contract ID",IF(J11="Cancelled","Cancelled",IF(NOT(ISNUMBER(Settings!$B$3)),"Set as-of date",IF(OR(C11="",D11="",NOT(ISNUMBER(C11)),NOT(ISNUMBER(D11)),D11&lt;C11,E11="",NOT(ISNUMBER(E11))),"Check dates",IF(Settings!$B$3&lt;C11,"Not started",IF(Settings!$B$3&gt;D11,"Expired",IF(D11-Settings!$B$3&lt;=E11,"Due for renewal","Active"))))))))</x:f>
      </x:c>
      <x:c r="G11" t="str">
        <x:f>IF(A11="","",IF(OR(F11="Check dates",F11="Set as-of date",F11="Cancelled",F11="Duplicate contract ID"),"",D11-Settings!$B$3))</x:f>
      </x:c>
    </x:row>
    <x:row r="12">
      <x:c r="C12" s="5"/>
      <x:c r="D12" s="5"/>
      <x:c r="F12" t="str">
        <x:f>IF(A12="","",IF(COUNTIF($A$2:$A$101,A12)&gt;1,"Duplicate contract ID",IF(J12="Cancelled","Cancelled",IF(NOT(ISNUMBER(Settings!$B$3)),"Set as-of date",IF(OR(C12="",D12="",NOT(ISNUMBER(C12)),NOT(ISNUMBER(D12)),D12&lt;C12,E12="",NOT(ISNUMBER(E12))),"Check dates",IF(Settings!$B$3&lt;C12,"Not started",IF(Settings!$B$3&gt;D12,"Expired",IF(D12-Settings!$B$3&lt;=E12,"Due for renewal","Active"))))))))</x:f>
      </x:c>
      <x:c r="G12" t="str">
        <x:f>IF(A12="","",IF(OR(F12="Check dates",F12="Set as-of date",F12="Cancelled",F12="Duplicate contract ID"),"",D12-Settings!$B$3))</x:f>
      </x:c>
    </x:row>
    <x:row r="13">
      <x:c r="C13" s="5"/>
      <x:c r="D13" s="5"/>
      <x:c r="F13" t="str">
        <x:f>IF(A13="","",IF(COUNTIF($A$2:$A$101,A13)&gt;1,"Duplicate contract ID",IF(J13="Cancelled","Cancelled",IF(NOT(ISNUMBER(Settings!$B$3)),"Set as-of date",IF(OR(C13="",D13="",NOT(ISNUMBER(C13)),NOT(ISNUMBER(D13)),D13&lt;C13,E13="",NOT(ISNUMBER(E13))),"Check dates",IF(Settings!$B$3&lt;C13,"Not started",IF(Settings!$B$3&gt;D13,"Expired",IF(D13-Settings!$B$3&lt;=E13,"Due for renewal","Active"))))))))</x:f>
      </x:c>
      <x:c r="G13" t="str">
        <x:f>IF(A13="","",IF(OR(F13="Check dates",F13="Set as-of date",F13="Cancelled",F13="Duplicate contract ID"),"",D13-Settings!$B$3))</x:f>
      </x:c>
    </x:row>
    <x:row r="14">
      <x:c r="C14" s="5"/>
      <x:c r="D14" s="5"/>
      <x:c r="F14" t="str">
        <x:f>IF(A14="","",IF(COUNTIF($A$2:$A$101,A14)&gt;1,"Duplicate contract ID",IF(J14="Cancelled","Cancelled",IF(NOT(ISNUMBER(Settings!$B$3)),"Set as-of date",IF(OR(C14="",D14="",NOT(ISNUMBER(C14)),NOT(ISNUMBER(D14)),D14&lt;C14,E14="",NOT(ISNUMBER(E14))),"Check dates",IF(Settings!$B$3&lt;C14,"Not started",IF(Settings!$B$3&gt;D14,"Expired",IF(D14-Settings!$B$3&lt;=E14,"Due for renewal","Active"))))))))</x:f>
      </x:c>
      <x:c r="G14" t="str">
        <x:f>IF(A14="","",IF(OR(F14="Check dates",F14="Set as-of date",F14="Cancelled",F14="Duplicate contract ID"),"",D14-Settings!$B$3))</x:f>
      </x:c>
    </x:row>
    <x:row r="15">
      <x:c r="C15" s="5"/>
      <x:c r="D15" s="5"/>
      <x:c r="F15" t="str">
        <x:f>IF(A15="","",IF(COUNTIF($A$2:$A$101,A15)&gt;1,"Duplicate contract ID",IF(J15="Cancelled","Cancelled",IF(NOT(ISNUMBER(Settings!$B$3)),"Set as-of date",IF(OR(C15="",D15="",NOT(ISNUMBER(C15)),NOT(ISNUMBER(D15)),D15&lt;C15,E15="",NOT(ISNUMBER(E15))),"Check dates",IF(Settings!$B$3&lt;C15,"Not started",IF(Settings!$B$3&gt;D15,"Expired",IF(D15-Settings!$B$3&lt;=E15,"Due for renewal","Active"))))))))</x:f>
      </x:c>
      <x:c r="G15" t="str">
        <x:f>IF(A15="","",IF(OR(F15="Check dates",F15="Set as-of date",F15="Cancelled",F15="Duplicate contract ID"),"",D15-Settings!$B$3))</x:f>
      </x:c>
    </x:row>
    <x:row r="16">
      <x:c r="C16" s="5"/>
      <x:c r="D16" s="5"/>
      <x:c r="F16" t="str">
        <x:f>IF(A16="","",IF(COUNTIF($A$2:$A$101,A16)&gt;1,"Duplicate contract ID",IF(J16="Cancelled","Cancelled",IF(NOT(ISNUMBER(Settings!$B$3)),"Set as-of date",IF(OR(C16="",D16="",NOT(ISNUMBER(C16)),NOT(ISNUMBER(D16)),D16&lt;C16,E16="",NOT(ISNUMBER(E16))),"Check dates",IF(Settings!$B$3&lt;C16,"Not started",IF(Settings!$B$3&gt;D16,"Expired",IF(D16-Settings!$B$3&lt;=E16,"Due for renewal","Active"))))))))</x:f>
      </x:c>
      <x:c r="G16" t="str">
        <x:f>IF(A16="","",IF(OR(F16="Check dates",F16="Set as-of date",F16="Cancelled",F16="Duplicate contract ID"),"",D16-Settings!$B$3))</x:f>
      </x:c>
    </x:row>
    <x:row r="17">
      <x:c r="C17" s="5"/>
      <x:c r="D17" s="5"/>
      <x:c r="F17" t="str">
        <x:f>IF(A17="","",IF(COUNTIF($A$2:$A$101,A17)&gt;1,"Duplicate contract ID",IF(J17="Cancelled","Cancelled",IF(NOT(ISNUMBER(Settings!$B$3)),"Set as-of date",IF(OR(C17="",D17="",NOT(ISNUMBER(C17)),NOT(ISNUMBER(D17)),D17&lt;C17,E17="",NOT(ISNUMBER(E17))),"Check dates",IF(Settings!$B$3&lt;C17,"Not started",IF(Settings!$B$3&gt;D17,"Expired",IF(D17-Settings!$B$3&lt;=E17,"Due for renewal","Active"))))))))</x:f>
      </x:c>
      <x:c r="G17" t="str">
        <x:f>IF(A17="","",IF(OR(F17="Check dates",F17="Set as-of date",F17="Cancelled",F17="Duplicate contract ID"),"",D17-Settings!$B$3))</x:f>
      </x:c>
    </x:row>
    <x:row r="18">
      <x:c r="C18" s="5"/>
      <x:c r="D18" s="5"/>
      <x:c r="F18" t="str">
        <x:f>IF(A18="","",IF(COUNTIF($A$2:$A$101,A18)&gt;1,"Duplicate contract ID",IF(J18="Cancelled","Cancelled",IF(NOT(ISNUMBER(Settings!$B$3)),"Set as-of date",IF(OR(C18="",D18="",NOT(ISNUMBER(C18)),NOT(ISNUMBER(D18)),D18&lt;C18,E18="",NOT(ISNUMBER(E18))),"Check dates",IF(Settings!$B$3&lt;C18,"Not started",IF(Settings!$B$3&gt;D18,"Expired",IF(D18-Settings!$B$3&lt;=E18,"Due for renewal","Active"))))))))</x:f>
      </x:c>
      <x:c r="G18" t="str">
        <x:f>IF(A18="","",IF(OR(F18="Check dates",F18="Set as-of date",F18="Cancelled",F18="Duplicate contract ID"),"",D18-Settings!$B$3))</x:f>
      </x:c>
    </x:row>
    <x:row r="19">
      <x:c r="C19" s="5"/>
      <x:c r="D19" s="5"/>
      <x:c r="F19" t="str">
        <x:f>IF(A19="","",IF(COUNTIF($A$2:$A$101,A19)&gt;1,"Duplicate contract ID",IF(J19="Cancelled","Cancelled",IF(NOT(ISNUMBER(Settings!$B$3)),"Set as-of date",IF(OR(C19="",D19="",NOT(ISNUMBER(C19)),NOT(ISNUMBER(D19)),D19&lt;C19,E19="",NOT(ISNUMBER(E19))),"Check dates",IF(Settings!$B$3&lt;C19,"Not started",IF(Settings!$B$3&gt;D19,"Expired",IF(D19-Settings!$B$3&lt;=E19,"Due for renewal","Active"))))))))</x:f>
      </x:c>
      <x:c r="G19" t="str">
        <x:f>IF(A19="","",IF(OR(F19="Check dates",F19="Set as-of date",F19="Cancelled",F19="Duplicate contract ID"),"",D19-Settings!$B$3))</x:f>
      </x:c>
    </x:row>
    <x:row r="20">
      <x:c r="C20" s="5"/>
      <x:c r="D20" s="5"/>
      <x:c r="F20" t="str">
        <x:f>IF(A20="","",IF(COUNTIF($A$2:$A$101,A20)&gt;1,"Duplicate contract ID",IF(J20="Cancelled","Cancelled",IF(NOT(ISNUMBER(Settings!$B$3)),"Set as-of date",IF(OR(C20="",D20="",NOT(ISNUMBER(C20)),NOT(ISNUMBER(D20)),D20&lt;C20,E20="",NOT(ISNUMBER(E20))),"Check dates",IF(Settings!$B$3&lt;C20,"Not started",IF(Settings!$B$3&gt;D20,"Expired",IF(D20-Settings!$B$3&lt;=E20,"Due for renewal","Active"))))))))</x:f>
      </x:c>
      <x:c r="G20" t="str">
        <x:f>IF(A20="","",IF(OR(F20="Check dates",F20="Set as-of date",F20="Cancelled",F20="Duplicate contract ID"),"",D20-Settings!$B$3))</x:f>
      </x:c>
    </x:row>
    <x:row r="21">
      <x:c r="C21" s="5"/>
      <x:c r="D21" s="5"/>
      <x:c r="F21" t="str">
        <x:f>IF(A21="","",IF(COUNTIF($A$2:$A$101,A21)&gt;1,"Duplicate contract ID",IF(J21="Cancelled","Cancelled",IF(NOT(ISNUMBER(Settings!$B$3)),"Set as-of date",IF(OR(C21="",D21="",NOT(ISNUMBER(C21)),NOT(ISNUMBER(D21)),D21&lt;C21,E21="",NOT(ISNUMBER(E21))),"Check dates",IF(Settings!$B$3&lt;C21,"Not started",IF(Settings!$B$3&gt;D21,"Expired",IF(D21-Settings!$B$3&lt;=E21,"Due for renewal","Active"))))))))</x:f>
      </x:c>
      <x:c r="G21" t="str">
        <x:f>IF(A21="","",IF(OR(F21="Check dates",F21="Set as-of date",F21="Cancelled",F21="Duplicate contract ID"),"",D21-Settings!$B$3))</x:f>
      </x:c>
    </x:row>
    <x:row r="22">
      <x:c r="C22" s="5"/>
      <x:c r="D22" s="5"/>
      <x:c r="F22" t="str">
        <x:f>IF(A22="","",IF(COUNTIF($A$2:$A$101,A22)&gt;1,"Duplicate contract ID",IF(J22="Cancelled","Cancelled",IF(NOT(ISNUMBER(Settings!$B$3)),"Set as-of date",IF(OR(C22="",D22="",NOT(ISNUMBER(C22)),NOT(ISNUMBER(D22)),D22&lt;C22,E22="",NOT(ISNUMBER(E22))),"Check dates",IF(Settings!$B$3&lt;C22,"Not started",IF(Settings!$B$3&gt;D22,"Expired",IF(D22-Settings!$B$3&lt;=E22,"Due for renewal","Active"))))))))</x:f>
      </x:c>
      <x:c r="G22" t="str">
        <x:f>IF(A22="","",IF(OR(F22="Check dates",F22="Set as-of date",F22="Cancelled",F22="Duplicate contract ID"),"",D22-Settings!$B$3))</x:f>
      </x:c>
    </x:row>
    <x:row r="23">
      <x:c r="C23" s="5"/>
      <x:c r="D23" s="5"/>
      <x:c r="F23" t="str">
        <x:f>IF(A23="","",IF(COUNTIF($A$2:$A$101,A23)&gt;1,"Duplicate contract ID",IF(J23="Cancelled","Cancelled",IF(NOT(ISNUMBER(Settings!$B$3)),"Set as-of date",IF(OR(C23="",D23="",NOT(ISNUMBER(C23)),NOT(ISNUMBER(D23)),D23&lt;C23,E23="",NOT(ISNUMBER(E23))),"Check dates",IF(Settings!$B$3&lt;C23,"Not started",IF(Settings!$B$3&gt;D23,"Expired",IF(D23-Settings!$B$3&lt;=E23,"Due for renewal","Active"))))))))</x:f>
      </x:c>
      <x:c r="G23" t="str">
        <x:f>IF(A23="","",IF(OR(F23="Check dates",F23="Set as-of date",F23="Cancelled",F23="Duplicate contract ID"),"",D23-Settings!$B$3))</x:f>
      </x:c>
    </x:row>
    <x:row r="24">
      <x:c r="C24" s="5"/>
      <x:c r="D24" s="5"/>
      <x:c r="F24" t="str">
        <x:f>IF(A24="","",IF(COUNTIF($A$2:$A$101,A24)&gt;1,"Duplicate contract ID",IF(J24="Cancelled","Cancelled",IF(NOT(ISNUMBER(Settings!$B$3)),"Set as-of date",IF(OR(C24="",D24="",NOT(ISNUMBER(C24)),NOT(ISNUMBER(D24)),D24&lt;C24,E24="",NOT(ISNUMBER(E24))),"Check dates",IF(Settings!$B$3&lt;C24,"Not started",IF(Settings!$B$3&gt;D24,"Expired",IF(D24-Settings!$B$3&lt;=E24,"Due for renewal","Active"))))))))</x:f>
      </x:c>
      <x:c r="G24" t="str">
        <x:f>IF(A24="","",IF(OR(F24="Check dates",F24="Set as-of date",F24="Cancelled",F24="Duplicate contract ID"),"",D24-Settings!$B$3))</x:f>
      </x:c>
    </x:row>
    <x:row r="25">
      <x:c r="C25" s="5"/>
      <x:c r="D25" s="5"/>
      <x:c r="F25" t="str">
        <x:f>IF(A25="","",IF(COUNTIF($A$2:$A$101,A25)&gt;1,"Duplicate contract ID",IF(J25="Cancelled","Cancelled",IF(NOT(ISNUMBER(Settings!$B$3)),"Set as-of date",IF(OR(C25="",D25="",NOT(ISNUMBER(C25)),NOT(ISNUMBER(D25)),D25&lt;C25,E25="",NOT(ISNUMBER(E25))),"Check dates",IF(Settings!$B$3&lt;C25,"Not started",IF(Settings!$B$3&gt;D25,"Expired",IF(D25-Settings!$B$3&lt;=E25,"Due for renewal","Active"))))))))</x:f>
      </x:c>
      <x:c r="G25" t="str">
        <x:f>IF(A25="","",IF(OR(F25="Check dates",F25="Set as-of date",F25="Cancelled",F25="Duplicate contract ID"),"",D25-Settings!$B$3))</x:f>
      </x:c>
    </x:row>
    <x:row r="26">
      <x:c r="C26" s="5"/>
      <x:c r="D26" s="5"/>
      <x:c r="F26" t="str">
        <x:f>IF(A26="","",IF(COUNTIF($A$2:$A$101,A26)&gt;1,"Duplicate contract ID",IF(J26="Cancelled","Cancelled",IF(NOT(ISNUMBER(Settings!$B$3)),"Set as-of date",IF(OR(C26="",D26="",NOT(ISNUMBER(C26)),NOT(ISNUMBER(D26)),D26&lt;C26,E26="",NOT(ISNUMBER(E26))),"Check dates",IF(Settings!$B$3&lt;C26,"Not started",IF(Settings!$B$3&gt;D26,"Expired",IF(D26-Settings!$B$3&lt;=E26,"Due for renewal","Active"))))))))</x:f>
      </x:c>
      <x:c r="G26" t="str">
        <x:f>IF(A26="","",IF(OR(F26="Check dates",F26="Set as-of date",F26="Cancelled",F26="Duplicate contract ID"),"",D26-Settings!$B$3))</x:f>
      </x:c>
    </x:row>
    <x:row r="27">
      <x:c r="C27" s="5"/>
      <x:c r="D27" s="5"/>
      <x:c r="F27" t="str">
        <x:f>IF(A27="","",IF(COUNTIF($A$2:$A$101,A27)&gt;1,"Duplicate contract ID",IF(J27="Cancelled","Cancelled",IF(NOT(ISNUMBER(Settings!$B$3)),"Set as-of date",IF(OR(C27="",D27="",NOT(ISNUMBER(C27)),NOT(ISNUMBER(D27)),D27&lt;C27,E27="",NOT(ISNUMBER(E27))),"Check dates",IF(Settings!$B$3&lt;C27,"Not started",IF(Settings!$B$3&gt;D27,"Expired",IF(D27-Settings!$B$3&lt;=E27,"Due for renewal","Active"))))))))</x:f>
      </x:c>
      <x:c r="G27" t="str">
        <x:f>IF(A27="","",IF(OR(F27="Check dates",F27="Set as-of date",F27="Cancelled",F27="Duplicate contract ID"),"",D27-Settings!$B$3))</x:f>
      </x:c>
    </x:row>
    <x:row r="28">
      <x:c r="C28" s="5"/>
      <x:c r="D28" s="5"/>
      <x:c r="F28" t="str">
        <x:f>IF(A28="","",IF(COUNTIF($A$2:$A$101,A28)&gt;1,"Duplicate contract ID",IF(J28="Cancelled","Cancelled",IF(NOT(ISNUMBER(Settings!$B$3)),"Set as-of date",IF(OR(C28="",D28="",NOT(ISNUMBER(C28)),NOT(ISNUMBER(D28)),D28&lt;C28,E28="",NOT(ISNUMBER(E28))),"Check dates",IF(Settings!$B$3&lt;C28,"Not started",IF(Settings!$B$3&gt;D28,"Expired",IF(D28-Settings!$B$3&lt;=E28,"Due for renewal","Active"))))))))</x:f>
      </x:c>
      <x:c r="G28" t="str">
        <x:f>IF(A28="","",IF(OR(F28="Check dates",F28="Set as-of date",F28="Cancelled",F28="Duplicate contract ID"),"",D28-Settings!$B$3))</x:f>
      </x:c>
    </x:row>
    <x:row r="29">
      <x:c r="C29" s="5"/>
      <x:c r="D29" s="5"/>
      <x:c r="F29" t="str">
        <x:f>IF(A29="","",IF(COUNTIF($A$2:$A$101,A29)&gt;1,"Duplicate contract ID",IF(J29="Cancelled","Cancelled",IF(NOT(ISNUMBER(Settings!$B$3)),"Set as-of date",IF(OR(C29="",D29="",NOT(ISNUMBER(C29)),NOT(ISNUMBER(D29)),D29&lt;C29,E29="",NOT(ISNUMBER(E29))),"Check dates",IF(Settings!$B$3&lt;C29,"Not started",IF(Settings!$B$3&gt;D29,"Expired",IF(D29-Settings!$B$3&lt;=E29,"Due for renewal","Active"))))))))</x:f>
      </x:c>
      <x:c r="G29" t="str">
        <x:f>IF(A29="","",IF(OR(F29="Check dates",F29="Set as-of date",F29="Cancelled",F29="Duplicate contract ID"),"",D29-Settings!$B$3))</x:f>
      </x:c>
    </x:row>
    <x:row r="30">
      <x:c r="C30" s="5"/>
      <x:c r="D30" s="5"/>
      <x:c r="F30" t="str">
        <x:f>IF(A30="","",IF(COUNTIF($A$2:$A$101,A30)&gt;1,"Duplicate contract ID",IF(J30="Cancelled","Cancelled",IF(NOT(ISNUMBER(Settings!$B$3)),"Set as-of date",IF(OR(C30="",D30="",NOT(ISNUMBER(C30)),NOT(ISNUMBER(D30)),D30&lt;C30,E30="",NOT(ISNUMBER(E30))),"Check dates",IF(Settings!$B$3&lt;C30,"Not started",IF(Settings!$B$3&gt;D30,"Expired",IF(D30-Settings!$B$3&lt;=E30,"Due for renewal","Active"))))))))</x:f>
      </x:c>
      <x:c r="G30" t="str">
        <x:f>IF(A30="","",IF(OR(F30="Check dates",F30="Set as-of date",F30="Cancelled",F30="Duplicate contract ID"),"",D30-Settings!$B$3))</x:f>
      </x:c>
    </x:row>
    <x:row r="31">
      <x:c r="C31" s="5"/>
      <x:c r="D31" s="5"/>
      <x:c r="F31" t="str">
        <x:f>IF(A31="","",IF(COUNTIF($A$2:$A$101,A31)&gt;1,"Duplicate contract ID",IF(J31="Cancelled","Cancelled",IF(NOT(ISNUMBER(Settings!$B$3)),"Set as-of date",IF(OR(C31="",D31="",NOT(ISNUMBER(C31)),NOT(ISNUMBER(D31)),D31&lt;C31,E31="",NOT(ISNUMBER(E31))),"Check dates",IF(Settings!$B$3&lt;C31,"Not started",IF(Settings!$B$3&gt;D31,"Expired",IF(D31-Settings!$B$3&lt;=E31,"Due for renewal","Active"))))))))</x:f>
      </x:c>
      <x:c r="G31" t="str">
        <x:f>IF(A31="","",IF(OR(F31="Check dates",F31="Set as-of date",F31="Cancelled",F31="Duplicate contract ID"),"",D31-Settings!$B$3))</x:f>
      </x:c>
    </x:row>
    <x:row r="32">
      <x:c r="C32" s="5"/>
      <x:c r="D32" s="5"/>
      <x:c r="F32" t="str">
        <x:f>IF(A32="","",IF(COUNTIF($A$2:$A$101,A32)&gt;1,"Duplicate contract ID",IF(J32="Cancelled","Cancelled",IF(NOT(ISNUMBER(Settings!$B$3)),"Set as-of date",IF(OR(C32="",D32="",NOT(ISNUMBER(C32)),NOT(ISNUMBER(D32)),D32&lt;C32,E32="",NOT(ISNUMBER(E32))),"Check dates",IF(Settings!$B$3&lt;C32,"Not started",IF(Settings!$B$3&gt;D32,"Expired",IF(D32-Settings!$B$3&lt;=E32,"Due for renewal","Active"))))))))</x:f>
      </x:c>
      <x:c r="G32" t="str">
        <x:f>IF(A32="","",IF(OR(F32="Check dates",F32="Set as-of date",F32="Cancelled",F32="Duplicate contract ID"),"",D32-Settings!$B$3))</x:f>
      </x:c>
    </x:row>
    <x:row r="33">
      <x:c r="C33" s="5"/>
      <x:c r="D33" s="5"/>
      <x:c r="F33" t="str">
        <x:f>IF(A33="","",IF(COUNTIF($A$2:$A$101,A33)&gt;1,"Duplicate contract ID",IF(J33="Cancelled","Cancelled",IF(NOT(ISNUMBER(Settings!$B$3)),"Set as-of date",IF(OR(C33="",D33="",NOT(ISNUMBER(C33)),NOT(ISNUMBER(D33)),D33&lt;C33,E33="",NOT(ISNUMBER(E33))),"Check dates",IF(Settings!$B$3&lt;C33,"Not started",IF(Settings!$B$3&gt;D33,"Expired",IF(D33-Settings!$B$3&lt;=E33,"Due for renewal","Active"))))))))</x:f>
      </x:c>
      <x:c r="G33" t="str">
        <x:f>IF(A33="","",IF(OR(F33="Check dates",F33="Set as-of date",F33="Cancelled",F33="Duplicate contract ID"),"",D33-Settings!$B$3))</x:f>
      </x:c>
    </x:row>
    <x:row r="34">
      <x:c r="C34" s="5"/>
      <x:c r="D34" s="5"/>
      <x:c r="F34" t="str">
        <x:f>IF(A34="","",IF(COUNTIF($A$2:$A$101,A34)&gt;1,"Duplicate contract ID",IF(J34="Cancelled","Cancelled",IF(NOT(ISNUMBER(Settings!$B$3)),"Set as-of date",IF(OR(C34="",D34="",NOT(ISNUMBER(C34)),NOT(ISNUMBER(D34)),D34&lt;C34,E34="",NOT(ISNUMBER(E34))),"Check dates",IF(Settings!$B$3&lt;C34,"Not started",IF(Settings!$B$3&gt;D34,"Expired",IF(D34-Settings!$B$3&lt;=E34,"Due for renewal","Active"))))))))</x:f>
      </x:c>
      <x:c r="G34" t="str">
        <x:f>IF(A34="","",IF(OR(F34="Check dates",F34="Set as-of date",F34="Cancelled",F34="Duplicate contract ID"),"",D34-Settings!$B$3))</x:f>
      </x:c>
    </x:row>
    <x:row r="35">
      <x:c r="C35" s="5"/>
      <x:c r="D35" s="5"/>
      <x:c r="F35" t="str">
        <x:f>IF(A35="","",IF(COUNTIF($A$2:$A$101,A35)&gt;1,"Duplicate contract ID",IF(J35="Cancelled","Cancelled",IF(NOT(ISNUMBER(Settings!$B$3)),"Set as-of date",IF(OR(C35="",D35="",NOT(ISNUMBER(C35)),NOT(ISNUMBER(D35)),D35&lt;C35,E35="",NOT(ISNUMBER(E35))),"Check dates",IF(Settings!$B$3&lt;C35,"Not started",IF(Settings!$B$3&gt;D35,"Expired",IF(D35-Settings!$B$3&lt;=E35,"Due for renewal","Active"))))))))</x:f>
      </x:c>
      <x:c r="G35" t="str">
        <x:f>IF(A35="","",IF(OR(F35="Check dates",F35="Set as-of date",F35="Cancelled",F35="Duplicate contract ID"),"",D35-Settings!$B$3))</x:f>
      </x:c>
    </x:row>
    <x:row r="36">
      <x:c r="C36" s="5"/>
      <x:c r="D36" s="5"/>
      <x:c r="F36" t="str">
        <x:f>IF(A36="","",IF(COUNTIF($A$2:$A$101,A36)&gt;1,"Duplicate contract ID",IF(J36="Cancelled","Cancelled",IF(NOT(ISNUMBER(Settings!$B$3)),"Set as-of date",IF(OR(C36="",D36="",NOT(ISNUMBER(C36)),NOT(ISNUMBER(D36)),D36&lt;C36,E36="",NOT(ISNUMBER(E36))),"Check dates",IF(Settings!$B$3&lt;C36,"Not started",IF(Settings!$B$3&gt;D36,"Expired",IF(D36-Settings!$B$3&lt;=E36,"Due for renewal","Active"))))))))</x:f>
      </x:c>
      <x:c r="G36" t="str">
        <x:f>IF(A36="","",IF(OR(F36="Check dates",F36="Set as-of date",F36="Cancelled",F36="Duplicate contract ID"),"",D36-Settings!$B$3))</x:f>
      </x:c>
    </x:row>
    <x:row r="37">
      <x:c r="C37" s="5"/>
      <x:c r="D37" s="5"/>
      <x:c r="F37" t="str">
        <x:f>IF(A37="","",IF(COUNTIF($A$2:$A$101,A37)&gt;1,"Duplicate contract ID",IF(J37="Cancelled","Cancelled",IF(NOT(ISNUMBER(Settings!$B$3)),"Set as-of date",IF(OR(C37="",D37="",NOT(ISNUMBER(C37)),NOT(ISNUMBER(D37)),D37&lt;C37,E37="",NOT(ISNUMBER(E37))),"Check dates",IF(Settings!$B$3&lt;C37,"Not started",IF(Settings!$B$3&gt;D37,"Expired",IF(D37-Settings!$B$3&lt;=E37,"Due for renewal","Active"))))))))</x:f>
      </x:c>
      <x:c r="G37" t="str">
        <x:f>IF(A37="","",IF(OR(F37="Check dates",F37="Set as-of date",F37="Cancelled",F37="Duplicate contract ID"),"",D37-Settings!$B$3))</x:f>
      </x:c>
    </x:row>
    <x:row r="38">
      <x:c r="C38" s="5"/>
      <x:c r="D38" s="5"/>
      <x:c r="F38" t="str">
        <x:f>IF(A38="","",IF(COUNTIF($A$2:$A$101,A38)&gt;1,"Duplicate contract ID",IF(J38="Cancelled","Cancelled",IF(NOT(ISNUMBER(Settings!$B$3)),"Set as-of date",IF(OR(C38="",D38="",NOT(ISNUMBER(C38)),NOT(ISNUMBER(D38)),D38&lt;C38,E38="",NOT(ISNUMBER(E38))),"Check dates",IF(Settings!$B$3&lt;C38,"Not started",IF(Settings!$B$3&gt;D38,"Expired",IF(D38-Settings!$B$3&lt;=E38,"Due for renewal","Active"))))))))</x:f>
      </x:c>
      <x:c r="G38" t="str">
        <x:f>IF(A38="","",IF(OR(F38="Check dates",F38="Set as-of date",F38="Cancelled",F38="Duplicate contract ID"),"",D38-Settings!$B$3))</x:f>
      </x:c>
    </x:row>
    <x:row r="39">
      <x:c r="C39" s="5"/>
      <x:c r="D39" s="5"/>
      <x:c r="F39" t="str">
        <x:f>IF(A39="","",IF(COUNTIF($A$2:$A$101,A39)&gt;1,"Duplicate contract ID",IF(J39="Cancelled","Cancelled",IF(NOT(ISNUMBER(Settings!$B$3)),"Set as-of date",IF(OR(C39="",D39="",NOT(ISNUMBER(C39)),NOT(ISNUMBER(D39)),D39&lt;C39,E39="",NOT(ISNUMBER(E39))),"Check dates",IF(Settings!$B$3&lt;C39,"Not started",IF(Settings!$B$3&gt;D39,"Expired",IF(D39-Settings!$B$3&lt;=E39,"Due for renewal","Active"))))))))</x:f>
      </x:c>
      <x:c r="G39" t="str">
        <x:f>IF(A39="","",IF(OR(F39="Check dates",F39="Set as-of date",F39="Cancelled",F39="Duplicate contract ID"),"",D39-Settings!$B$3))</x:f>
      </x:c>
    </x:row>
    <x:row r="40">
      <x:c r="C40" s="5"/>
      <x:c r="D40" s="5"/>
      <x:c r="F40" t="str">
        <x:f>IF(A40="","",IF(COUNTIF($A$2:$A$101,A40)&gt;1,"Duplicate contract ID",IF(J40="Cancelled","Cancelled",IF(NOT(ISNUMBER(Settings!$B$3)),"Set as-of date",IF(OR(C40="",D40="",NOT(ISNUMBER(C40)),NOT(ISNUMBER(D40)),D40&lt;C40,E40="",NOT(ISNUMBER(E40))),"Check dates",IF(Settings!$B$3&lt;C40,"Not started",IF(Settings!$B$3&gt;D40,"Expired",IF(D40-Settings!$B$3&lt;=E40,"Due for renewal","Active"))))))))</x:f>
      </x:c>
      <x:c r="G40" t="str">
        <x:f>IF(A40="","",IF(OR(F40="Check dates",F40="Set as-of date",F40="Cancelled",F40="Duplicate contract ID"),"",D40-Settings!$B$3))</x:f>
      </x:c>
    </x:row>
    <x:row r="41">
      <x:c r="C41" s="5"/>
      <x:c r="D41" s="5"/>
      <x:c r="F41" t="str">
        <x:f>IF(A41="","",IF(COUNTIF($A$2:$A$101,A41)&gt;1,"Duplicate contract ID",IF(J41="Cancelled","Cancelled",IF(NOT(ISNUMBER(Settings!$B$3)),"Set as-of date",IF(OR(C41="",D41="",NOT(ISNUMBER(C41)),NOT(ISNUMBER(D41)),D41&lt;C41,E41="",NOT(ISNUMBER(E41))),"Check dates",IF(Settings!$B$3&lt;C41,"Not started",IF(Settings!$B$3&gt;D41,"Expired",IF(D41-Settings!$B$3&lt;=E41,"Due for renewal","Active"))))))))</x:f>
      </x:c>
      <x:c r="G41" t="str">
        <x:f>IF(A41="","",IF(OR(F41="Check dates",F41="Set as-of date",F41="Cancelled",F41="Duplicate contract ID"),"",D41-Settings!$B$3))</x:f>
      </x:c>
    </x:row>
    <x:row r="42">
      <x:c r="C42" s="5"/>
      <x:c r="D42" s="5"/>
      <x:c r="F42" t="str">
        <x:f>IF(A42="","",IF(COUNTIF($A$2:$A$101,A42)&gt;1,"Duplicate contract ID",IF(J42="Cancelled","Cancelled",IF(NOT(ISNUMBER(Settings!$B$3)),"Set as-of date",IF(OR(C42="",D42="",NOT(ISNUMBER(C42)),NOT(ISNUMBER(D42)),D42&lt;C42,E42="",NOT(ISNUMBER(E42))),"Check dates",IF(Settings!$B$3&lt;C42,"Not started",IF(Settings!$B$3&gt;D42,"Expired",IF(D42-Settings!$B$3&lt;=E42,"Due for renewal","Active"))))))))</x:f>
      </x:c>
      <x:c r="G42" t="str">
        <x:f>IF(A42="","",IF(OR(F42="Check dates",F42="Set as-of date",F42="Cancelled",F42="Duplicate contract ID"),"",D42-Settings!$B$3))</x:f>
      </x:c>
    </x:row>
    <x:row r="43">
      <x:c r="C43" s="5"/>
      <x:c r="D43" s="5"/>
      <x:c r="F43" t="str">
        <x:f>IF(A43="","",IF(COUNTIF($A$2:$A$101,A43)&gt;1,"Duplicate contract ID",IF(J43="Cancelled","Cancelled",IF(NOT(ISNUMBER(Settings!$B$3)),"Set as-of date",IF(OR(C43="",D43="",NOT(ISNUMBER(C43)),NOT(ISNUMBER(D43)),D43&lt;C43,E43="",NOT(ISNUMBER(E43))),"Check dates",IF(Settings!$B$3&lt;C43,"Not started",IF(Settings!$B$3&gt;D43,"Expired",IF(D43-Settings!$B$3&lt;=E43,"Due for renewal","Active"))))))))</x:f>
      </x:c>
      <x:c r="G43" t="str">
        <x:f>IF(A43="","",IF(OR(F43="Check dates",F43="Set as-of date",F43="Cancelled",F43="Duplicate contract ID"),"",D43-Settings!$B$3))</x:f>
      </x:c>
    </x:row>
    <x:row r="44">
      <x:c r="C44" s="5"/>
      <x:c r="D44" s="5"/>
      <x:c r="F44" t="str">
        <x:f>IF(A44="","",IF(COUNTIF($A$2:$A$101,A44)&gt;1,"Duplicate contract ID",IF(J44="Cancelled","Cancelled",IF(NOT(ISNUMBER(Settings!$B$3)),"Set as-of date",IF(OR(C44="",D44="",NOT(ISNUMBER(C44)),NOT(ISNUMBER(D44)),D44&lt;C44,E44="",NOT(ISNUMBER(E44))),"Check dates",IF(Settings!$B$3&lt;C44,"Not started",IF(Settings!$B$3&gt;D44,"Expired",IF(D44-Settings!$B$3&lt;=E44,"Due for renewal","Active"))))))))</x:f>
      </x:c>
      <x:c r="G44" t="str">
        <x:f>IF(A44="","",IF(OR(F44="Check dates",F44="Set as-of date",F44="Cancelled",F44="Duplicate contract ID"),"",D44-Settings!$B$3))</x:f>
      </x:c>
    </x:row>
    <x:row r="45">
      <x:c r="C45" s="5"/>
      <x:c r="D45" s="5"/>
      <x:c r="F45" t="str">
        <x:f>IF(A45="","",IF(COUNTIF($A$2:$A$101,A45)&gt;1,"Duplicate contract ID",IF(J45="Cancelled","Cancelled",IF(NOT(ISNUMBER(Settings!$B$3)),"Set as-of date",IF(OR(C45="",D45="",NOT(ISNUMBER(C45)),NOT(ISNUMBER(D45)),D45&lt;C45,E45="",NOT(ISNUMBER(E45))),"Check dates",IF(Settings!$B$3&lt;C45,"Not started",IF(Settings!$B$3&gt;D45,"Expired",IF(D45-Settings!$B$3&lt;=E45,"Due for renewal","Active"))))))))</x:f>
      </x:c>
      <x:c r="G45" t="str">
        <x:f>IF(A45="","",IF(OR(F45="Check dates",F45="Set as-of date",F45="Cancelled",F45="Duplicate contract ID"),"",D45-Settings!$B$3))</x:f>
      </x:c>
    </x:row>
    <x:row r="46">
      <x:c r="C46" s="5"/>
      <x:c r="D46" s="5"/>
      <x:c r="F46" t="str">
        <x:f>IF(A46="","",IF(COUNTIF($A$2:$A$101,A46)&gt;1,"Duplicate contract ID",IF(J46="Cancelled","Cancelled",IF(NOT(ISNUMBER(Settings!$B$3)),"Set as-of date",IF(OR(C46="",D46="",NOT(ISNUMBER(C46)),NOT(ISNUMBER(D46)),D46&lt;C46,E46="",NOT(ISNUMBER(E46))),"Check dates",IF(Settings!$B$3&lt;C46,"Not started",IF(Settings!$B$3&gt;D46,"Expired",IF(D46-Settings!$B$3&lt;=E46,"Due for renewal","Active"))))))))</x:f>
      </x:c>
      <x:c r="G46" t="str">
        <x:f>IF(A46="","",IF(OR(F46="Check dates",F46="Set as-of date",F46="Cancelled",F46="Duplicate contract ID"),"",D46-Settings!$B$3))</x:f>
      </x:c>
    </x:row>
    <x:row r="47">
      <x:c r="C47" s="5"/>
      <x:c r="D47" s="5"/>
      <x:c r="F47" t="str">
        <x:f>IF(A47="","",IF(COUNTIF($A$2:$A$101,A47)&gt;1,"Duplicate contract ID",IF(J47="Cancelled","Cancelled",IF(NOT(ISNUMBER(Settings!$B$3)),"Set as-of date",IF(OR(C47="",D47="",NOT(ISNUMBER(C47)),NOT(ISNUMBER(D47)),D47&lt;C47,E47="",NOT(ISNUMBER(E47))),"Check dates",IF(Settings!$B$3&lt;C47,"Not started",IF(Settings!$B$3&gt;D47,"Expired",IF(D47-Settings!$B$3&lt;=E47,"Due for renewal","Active"))))))))</x:f>
      </x:c>
      <x:c r="G47" t="str">
        <x:f>IF(A47="","",IF(OR(F47="Check dates",F47="Set as-of date",F47="Cancelled",F47="Duplicate contract ID"),"",D47-Settings!$B$3))</x:f>
      </x:c>
    </x:row>
    <x:row r="48">
      <x:c r="C48" s="5"/>
      <x:c r="D48" s="5"/>
      <x:c r="F48" t="str">
        <x:f>IF(A48="","",IF(COUNTIF($A$2:$A$101,A48)&gt;1,"Duplicate contract ID",IF(J48="Cancelled","Cancelled",IF(NOT(ISNUMBER(Settings!$B$3)),"Set as-of date",IF(OR(C48="",D48="",NOT(ISNUMBER(C48)),NOT(ISNUMBER(D48)),D48&lt;C48,E48="",NOT(ISNUMBER(E48))),"Check dates",IF(Settings!$B$3&lt;C48,"Not started",IF(Settings!$B$3&gt;D48,"Expired",IF(D48-Settings!$B$3&lt;=E48,"Due for renewal","Active"))))))))</x:f>
      </x:c>
      <x:c r="G48" t="str">
        <x:f>IF(A48="","",IF(OR(F48="Check dates",F48="Set as-of date",F48="Cancelled",F48="Duplicate contract ID"),"",D48-Settings!$B$3))</x:f>
      </x:c>
    </x:row>
    <x:row r="49">
      <x:c r="C49" s="5"/>
      <x:c r="D49" s="5"/>
      <x:c r="F49" t="str">
        <x:f>IF(A49="","",IF(COUNTIF($A$2:$A$101,A49)&gt;1,"Duplicate contract ID",IF(J49="Cancelled","Cancelled",IF(NOT(ISNUMBER(Settings!$B$3)),"Set as-of date",IF(OR(C49="",D49="",NOT(ISNUMBER(C49)),NOT(ISNUMBER(D49)),D49&lt;C49,E49="",NOT(ISNUMBER(E49))),"Check dates",IF(Settings!$B$3&lt;C49,"Not started",IF(Settings!$B$3&gt;D49,"Expired",IF(D49-Settings!$B$3&lt;=E49,"Due for renewal","Active"))))))))</x:f>
      </x:c>
      <x:c r="G49" t="str">
        <x:f>IF(A49="","",IF(OR(F49="Check dates",F49="Set as-of date",F49="Cancelled",F49="Duplicate contract ID"),"",D49-Settings!$B$3))</x:f>
      </x:c>
    </x:row>
    <x:row r="50">
      <x:c r="C50" s="5"/>
      <x:c r="D50" s="5"/>
      <x:c r="F50" t="str">
        <x:f>IF(A50="","",IF(COUNTIF($A$2:$A$101,A50)&gt;1,"Duplicate contract ID",IF(J50="Cancelled","Cancelled",IF(NOT(ISNUMBER(Settings!$B$3)),"Set as-of date",IF(OR(C50="",D50="",NOT(ISNUMBER(C50)),NOT(ISNUMBER(D50)),D50&lt;C50,E50="",NOT(ISNUMBER(E50))),"Check dates",IF(Settings!$B$3&lt;C50,"Not started",IF(Settings!$B$3&gt;D50,"Expired",IF(D50-Settings!$B$3&lt;=E50,"Due for renewal","Active"))))))))</x:f>
      </x:c>
      <x:c r="G50" t="str">
        <x:f>IF(A50="","",IF(OR(F50="Check dates",F50="Set as-of date",F50="Cancelled",F50="Duplicate contract ID"),"",D50-Settings!$B$3))</x:f>
      </x:c>
    </x:row>
    <x:row r="51">
      <x:c r="C51" s="5"/>
      <x:c r="D51" s="5"/>
      <x:c r="F51" t="str">
        <x:f>IF(A51="","",IF(COUNTIF($A$2:$A$101,A51)&gt;1,"Duplicate contract ID",IF(J51="Cancelled","Cancelled",IF(NOT(ISNUMBER(Settings!$B$3)),"Set as-of date",IF(OR(C51="",D51="",NOT(ISNUMBER(C51)),NOT(ISNUMBER(D51)),D51&lt;C51,E51="",NOT(ISNUMBER(E51))),"Check dates",IF(Settings!$B$3&lt;C51,"Not started",IF(Settings!$B$3&gt;D51,"Expired",IF(D51-Settings!$B$3&lt;=E51,"Due for renewal","Active"))))))))</x:f>
      </x:c>
      <x:c r="G51" t="str">
        <x:f>IF(A51="","",IF(OR(F51="Check dates",F51="Set as-of date",F51="Cancelled",F51="Duplicate contract ID"),"",D51-Settings!$B$3))</x:f>
      </x:c>
    </x:row>
    <x:row r="52">
      <x:c r="C52" s="5"/>
      <x:c r="D52" s="5"/>
      <x:c r="F52" t="str">
        <x:f>IF(A52="","",IF(COUNTIF($A$2:$A$101,A52)&gt;1,"Duplicate contract ID",IF(J52="Cancelled","Cancelled",IF(NOT(ISNUMBER(Settings!$B$3)),"Set as-of date",IF(OR(C52="",D52="",NOT(ISNUMBER(C52)),NOT(ISNUMBER(D52)),D52&lt;C52,E52="",NOT(ISNUMBER(E52))),"Check dates",IF(Settings!$B$3&lt;C52,"Not started",IF(Settings!$B$3&gt;D52,"Expired",IF(D52-Settings!$B$3&lt;=E52,"Due for renewal","Active"))))))))</x:f>
      </x:c>
      <x:c r="G52" t="str">
        <x:f>IF(A52="","",IF(OR(F52="Check dates",F52="Set as-of date",F52="Cancelled",F52="Duplicate contract ID"),"",D52-Settings!$B$3))</x:f>
      </x:c>
    </x:row>
    <x:row r="53">
      <x:c r="C53" s="5"/>
      <x:c r="D53" s="5"/>
      <x:c r="F53" t="str">
        <x:f>IF(A53="","",IF(COUNTIF($A$2:$A$101,A53)&gt;1,"Duplicate contract ID",IF(J53="Cancelled","Cancelled",IF(NOT(ISNUMBER(Settings!$B$3)),"Set as-of date",IF(OR(C53="",D53="",NOT(ISNUMBER(C53)),NOT(ISNUMBER(D53)),D53&lt;C53,E53="",NOT(ISNUMBER(E53))),"Check dates",IF(Settings!$B$3&lt;C53,"Not started",IF(Settings!$B$3&gt;D53,"Expired",IF(D53-Settings!$B$3&lt;=E53,"Due for renewal","Active"))))))))</x:f>
      </x:c>
      <x:c r="G53" t="str">
        <x:f>IF(A53="","",IF(OR(F53="Check dates",F53="Set as-of date",F53="Cancelled",F53="Duplicate contract ID"),"",D53-Settings!$B$3))</x:f>
      </x:c>
    </x:row>
    <x:row r="54">
      <x:c r="C54" s="5"/>
      <x:c r="D54" s="5"/>
      <x:c r="F54" t="str">
        <x:f>IF(A54="","",IF(COUNTIF($A$2:$A$101,A54)&gt;1,"Duplicate contract ID",IF(J54="Cancelled","Cancelled",IF(NOT(ISNUMBER(Settings!$B$3)),"Set as-of date",IF(OR(C54="",D54="",NOT(ISNUMBER(C54)),NOT(ISNUMBER(D54)),D54&lt;C54,E54="",NOT(ISNUMBER(E54))),"Check dates",IF(Settings!$B$3&lt;C54,"Not started",IF(Settings!$B$3&gt;D54,"Expired",IF(D54-Settings!$B$3&lt;=E54,"Due for renewal","Active"))))))))</x:f>
      </x:c>
      <x:c r="G54" t="str">
        <x:f>IF(A54="","",IF(OR(F54="Check dates",F54="Set as-of date",F54="Cancelled",F54="Duplicate contract ID"),"",D54-Settings!$B$3))</x:f>
      </x:c>
    </x:row>
    <x:row r="55">
      <x:c r="C55" s="5"/>
      <x:c r="D55" s="5"/>
      <x:c r="F55" t="str">
        <x:f>IF(A55="","",IF(COUNTIF($A$2:$A$101,A55)&gt;1,"Duplicate contract ID",IF(J55="Cancelled","Cancelled",IF(NOT(ISNUMBER(Settings!$B$3)),"Set as-of date",IF(OR(C55="",D55="",NOT(ISNUMBER(C55)),NOT(ISNUMBER(D55)),D55&lt;C55,E55="",NOT(ISNUMBER(E55))),"Check dates",IF(Settings!$B$3&lt;C55,"Not started",IF(Settings!$B$3&gt;D55,"Expired",IF(D55-Settings!$B$3&lt;=E55,"Due for renewal","Active"))))))))</x:f>
      </x:c>
      <x:c r="G55" t="str">
        <x:f>IF(A55="","",IF(OR(F55="Check dates",F55="Set as-of date",F55="Cancelled",F55="Duplicate contract ID"),"",D55-Settings!$B$3))</x:f>
      </x:c>
    </x:row>
    <x:row r="56">
      <x:c r="C56" s="5"/>
      <x:c r="D56" s="5"/>
      <x:c r="F56" t="str">
        <x:f>IF(A56="","",IF(COUNTIF($A$2:$A$101,A56)&gt;1,"Duplicate contract ID",IF(J56="Cancelled","Cancelled",IF(NOT(ISNUMBER(Settings!$B$3)),"Set as-of date",IF(OR(C56="",D56="",NOT(ISNUMBER(C56)),NOT(ISNUMBER(D56)),D56&lt;C56,E56="",NOT(ISNUMBER(E56))),"Check dates",IF(Settings!$B$3&lt;C56,"Not started",IF(Settings!$B$3&gt;D56,"Expired",IF(D56-Settings!$B$3&lt;=E56,"Due for renewal","Active"))))))))</x:f>
      </x:c>
      <x:c r="G56" t="str">
        <x:f>IF(A56="","",IF(OR(F56="Check dates",F56="Set as-of date",F56="Cancelled",F56="Duplicate contract ID"),"",D56-Settings!$B$3))</x:f>
      </x:c>
    </x:row>
    <x:row r="57">
      <x:c r="C57" s="5"/>
      <x:c r="D57" s="5"/>
      <x:c r="F57" t="str">
        <x:f>IF(A57="","",IF(COUNTIF($A$2:$A$101,A57)&gt;1,"Duplicate contract ID",IF(J57="Cancelled","Cancelled",IF(NOT(ISNUMBER(Settings!$B$3)),"Set as-of date",IF(OR(C57="",D57="",NOT(ISNUMBER(C57)),NOT(ISNUMBER(D57)),D57&lt;C57,E57="",NOT(ISNUMBER(E57))),"Check dates",IF(Settings!$B$3&lt;C57,"Not started",IF(Settings!$B$3&gt;D57,"Expired",IF(D57-Settings!$B$3&lt;=E57,"Due for renewal","Active"))))))))</x:f>
      </x:c>
      <x:c r="G57" t="str">
        <x:f>IF(A57="","",IF(OR(F57="Check dates",F57="Set as-of date",F57="Cancelled",F57="Duplicate contract ID"),"",D57-Settings!$B$3))</x:f>
      </x:c>
    </x:row>
    <x:row r="58">
      <x:c r="C58" s="5"/>
      <x:c r="D58" s="5"/>
      <x:c r="F58" t="str">
        <x:f>IF(A58="","",IF(COUNTIF($A$2:$A$101,A58)&gt;1,"Duplicate contract ID",IF(J58="Cancelled","Cancelled",IF(NOT(ISNUMBER(Settings!$B$3)),"Set as-of date",IF(OR(C58="",D58="",NOT(ISNUMBER(C58)),NOT(ISNUMBER(D58)),D58&lt;C58,E58="",NOT(ISNUMBER(E58))),"Check dates",IF(Settings!$B$3&lt;C58,"Not started",IF(Settings!$B$3&gt;D58,"Expired",IF(D58-Settings!$B$3&lt;=E58,"Due for renewal","Active"))))))))</x:f>
      </x:c>
      <x:c r="G58" t="str">
        <x:f>IF(A58="","",IF(OR(F58="Check dates",F58="Set as-of date",F58="Cancelled",F58="Duplicate contract ID"),"",D58-Settings!$B$3))</x:f>
      </x:c>
    </x:row>
    <x:row r="59">
      <x:c r="C59" s="5"/>
      <x:c r="D59" s="5"/>
      <x:c r="F59" t="str">
        <x:f>IF(A59="","",IF(COUNTIF($A$2:$A$101,A59)&gt;1,"Duplicate contract ID",IF(J59="Cancelled","Cancelled",IF(NOT(ISNUMBER(Settings!$B$3)),"Set as-of date",IF(OR(C59="",D59="",NOT(ISNUMBER(C59)),NOT(ISNUMBER(D59)),D59&lt;C59,E59="",NOT(ISNUMBER(E59))),"Check dates",IF(Settings!$B$3&lt;C59,"Not started",IF(Settings!$B$3&gt;D59,"Expired",IF(D59-Settings!$B$3&lt;=E59,"Due for renewal","Active"))))))))</x:f>
      </x:c>
      <x:c r="G59" t="str">
        <x:f>IF(A59="","",IF(OR(F59="Check dates",F59="Set as-of date",F59="Cancelled",F59="Duplicate contract ID"),"",D59-Settings!$B$3))</x:f>
      </x:c>
    </x:row>
    <x:row r="60">
      <x:c r="C60" s="5"/>
      <x:c r="D60" s="5"/>
      <x:c r="F60" t="str">
        <x:f>IF(A60="","",IF(COUNTIF($A$2:$A$101,A60)&gt;1,"Duplicate contract ID",IF(J60="Cancelled","Cancelled",IF(NOT(ISNUMBER(Settings!$B$3)),"Set as-of date",IF(OR(C60="",D60="",NOT(ISNUMBER(C60)),NOT(ISNUMBER(D60)),D60&lt;C60,E60="",NOT(ISNUMBER(E60))),"Check dates",IF(Settings!$B$3&lt;C60,"Not started",IF(Settings!$B$3&gt;D60,"Expired",IF(D60-Settings!$B$3&lt;=E60,"Due for renewal","Active"))))))))</x:f>
      </x:c>
      <x:c r="G60" t="str">
        <x:f>IF(A60="","",IF(OR(F60="Check dates",F60="Set as-of date",F60="Cancelled",F60="Duplicate contract ID"),"",D60-Settings!$B$3))</x:f>
      </x:c>
    </x:row>
    <x:row r="61">
      <x:c r="C61" s="5"/>
      <x:c r="D61" s="5"/>
      <x:c r="F61" t="str">
        <x:f>IF(A61="","",IF(COUNTIF($A$2:$A$101,A61)&gt;1,"Duplicate contract ID",IF(J61="Cancelled","Cancelled",IF(NOT(ISNUMBER(Settings!$B$3)),"Set as-of date",IF(OR(C61="",D61="",NOT(ISNUMBER(C61)),NOT(ISNUMBER(D61)),D61&lt;C61,E61="",NOT(ISNUMBER(E61))),"Check dates",IF(Settings!$B$3&lt;C61,"Not started",IF(Settings!$B$3&gt;D61,"Expired",IF(D61-Settings!$B$3&lt;=E61,"Due for renewal","Active"))))))))</x:f>
      </x:c>
      <x:c r="G61" t="str">
        <x:f>IF(A61="","",IF(OR(F61="Check dates",F61="Set as-of date",F61="Cancelled",F61="Duplicate contract ID"),"",D61-Settings!$B$3))</x:f>
      </x:c>
    </x:row>
    <x:row r="62">
      <x:c r="C62" s="5"/>
      <x:c r="D62" s="5"/>
      <x:c r="F62" t="str">
        <x:f>IF(A62="","",IF(COUNTIF($A$2:$A$101,A62)&gt;1,"Duplicate contract ID",IF(J62="Cancelled","Cancelled",IF(NOT(ISNUMBER(Settings!$B$3)),"Set as-of date",IF(OR(C62="",D62="",NOT(ISNUMBER(C62)),NOT(ISNUMBER(D62)),D62&lt;C62,E62="",NOT(ISNUMBER(E62))),"Check dates",IF(Settings!$B$3&lt;C62,"Not started",IF(Settings!$B$3&gt;D62,"Expired",IF(D62-Settings!$B$3&lt;=E62,"Due for renewal","Active"))))))))</x:f>
      </x:c>
      <x:c r="G62" t="str">
        <x:f>IF(A62="","",IF(OR(F62="Check dates",F62="Set as-of date",F62="Cancelled",F62="Duplicate contract ID"),"",D62-Settings!$B$3))</x:f>
      </x:c>
    </x:row>
    <x:row r="63">
      <x:c r="C63" s="5"/>
      <x:c r="D63" s="5"/>
      <x:c r="F63" t="str">
        <x:f>IF(A63="","",IF(COUNTIF($A$2:$A$101,A63)&gt;1,"Duplicate contract ID",IF(J63="Cancelled","Cancelled",IF(NOT(ISNUMBER(Settings!$B$3)),"Set as-of date",IF(OR(C63="",D63="",NOT(ISNUMBER(C63)),NOT(ISNUMBER(D63)),D63&lt;C63,E63="",NOT(ISNUMBER(E63))),"Check dates",IF(Settings!$B$3&lt;C63,"Not started",IF(Settings!$B$3&gt;D63,"Expired",IF(D63-Settings!$B$3&lt;=E63,"Due for renewal","Active"))))))))</x:f>
      </x:c>
      <x:c r="G63" t="str">
        <x:f>IF(A63="","",IF(OR(F63="Check dates",F63="Set as-of date",F63="Cancelled",F63="Duplicate contract ID"),"",D63-Settings!$B$3))</x:f>
      </x:c>
    </x:row>
    <x:row r="64">
      <x:c r="C64" s="5"/>
      <x:c r="D64" s="5"/>
      <x:c r="F64" t="str">
        <x:f>IF(A64="","",IF(COUNTIF($A$2:$A$101,A64)&gt;1,"Duplicate contract ID",IF(J64="Cancelled","Cancelled",IF(NOT(ISNUMBER(Settings!$B$3)),"Set as-of date",IF(OR(C64="",D64="",NOT(ISNUMBER(C64)),NOT(ISNUMBER(D64)),D64&lt;C64,E64="",NOT(ISNUMBER(E64))),"Check dates",IF(Settings!$B$3&lt;C64,"Not started",IF(Settings!$B$3&gt;D64,"Expired",IF(D64-Settings!$B$3&lt;=E64,"Due for renewal","Active"))))))))</x:f>
      </x:c>
      <x:c r="G64" t="str">
        <x:f>IF(A64="","",IF(OR(F64="Check dates",F64="Set as-of date",F64="Cancelled",F64="Duplicate contract ID"),"",D64-Settings!$B$3))</x:f>
      </x:c>
    </x:row>
    <x:row r="65">
      <x:c r="C65" s="5"/>
      <x:c r="D65" s="5"/>
      <x:c r="F65" t="str">
        <x:f>IF(A65="","",IF(COUNTIF($A$2:$A$101,A65)&gt;1,"Duplicate contract ID",IF(J65="Cancelled","Cancelled",IF(NOT(ISNUMBER(Settings!$B$3)),"Set as-of date",IF(OR(C65="",D65="",NOT(ISNUMBER(C65)),NOT(ISNUMBER(D65)),D65&lt;C65,E65="",NOT(ISNUMBER(E65))),"Check dates",IF(Settings!$B$3&lt;C65,"Not started",IF(Settings!$B$3&gt;D65,"Expired",IF(D65-Settings!$B$3&lt;=E65,"Due for renewal","Active"))))))))</x:f>
      </x:c>
      <x:c r="G65" t="str">
        <x:f>IF(A65="","",IF(OR(F65="Check dates",F65="Set as-of date",F65="Cancelled",F65="Duplicate contract ID"),"",D65-Settings!$B$3))</x:f>
      </x:c>
    </x:row>
    <x:row r="66">
      <x:c r="C66" s="5"/>
      <x:c r="D66" s="5"/>
      <x:c r="F66" t="str">
        <x:f>IF(A66="","",IF(COUNTIF($A$2:$A$101,A66)&gt;1,"Duplicate contract ID",IF(J66="Cancelled","Cancelled",IF(NOT(ISNUMBER(Settings!$B$3)),"Set as-of date",IF(OR(C66="",D66="",NOT(ISNUMBER(C66)),NOT(ISNUMBER(D66)),D66&lt;C66,E66="",NOT(ISNUMBER(E66))),"Check dates",IF(Settings!$B$3&lt;C66,"Not started",IF(Settings!$B$3&gt;D66,"Expired",IF(D66-Settings!$B$3&lt;=E66,"Due for renewal","Active"))))))))</x:f>
      </x:c>
      <x:c r="G66" t="str">
        <x:f>IF(A66="","",IF(OR(F66="Check dates",F66="Set as-of date",F66="Cancelled",F66="Duplicate contract ID"),"",D66-Settings!$B$3))</x:f>
      </x:c>
    </x:row>
    <x:row r="67">
      <x:c r="C67" s="5"/>
      <x:c r="D67" s="5"/>
      <x:c r="F67" t="str">
        <x:f>IF(A67="","",IF(COUNTIF($A$2:$A$101,A67)&gt;1,"Duplicate contract ID",IF(J67="Cancelled","Cancelled",IF(NOT(ISNUMBER(Settings!$B$3)),"Set as-of date",IF(OR(C67="",D67="",NOT(ISNUMBER(C67)),NOT(ISNUMBER(D67)),D67&lt;C67,E67="",NOT(ISNUMBER(E67))),"Check dates",IF(Settings!$B$3&lt;C67,"Not started",IF(Settings!$B$3&gt;D67,"Expired",IF(D67-Settings!$B$3&lt;=E67,"Due for renewal","Active"))))))))</x:f>
      </x:c>
      <x:c r="G67" t="str">
        <x:f>IF(A67="","",IF(OR(F67="Check dates",F67="Set as-of date",F67="Cancelled",F67="Duplicate contract ID"),"",D67-Settings!$B$3))</x:f>
      </x:c>
    </x:row>
    <x:row r="68">
      <x:c r="C68" s="5"/>
      <x:c r="D68" s="5"/>
      <x:c r="F68" t="str">
        <x:f>IF(A68="","",IF(COUNTIF($A$2:$A$101,A68)&gt;1,"Duplicate contract ID",IF(J68="Cancelled","Cancelled",IF(NOT(ISNUMBER(Settings!$B$3)),"Set as-of date",IF(OR(C68="",D68="",NOT(ISNUMBER(C68)),NOT(ISNUMBER(D68)),D68&lt;C68,E68="",NOT(ISNUMBER(E68))),"Check dates",IF(Settings!$B$3&lt;C68,"Not started",IF(Settings!$B$3&gt;D68,"Expired",IF(D68-Settings!$B$3&lt;=E68,"Due for renewal","Active"))))))))</x:f>
      </x:c>
      <x:c r="G68" t="str">
        <x:f>IF(A68="","",IF(OR(F68="Check dates",F68="Set as-of date",F68="Cancelled",F68="Duplicate contract ID"),"",D68-Settings!$B$3))</x:f>
      </x:c>
    </x:row>
    <x:row r="69">
      <x:c r="C69" s="5"/>
      <x:c r="D69" s="5"/>
      <x:c r="F69" t="str">
        <x:f>IF(A69="","",IF(COUNTIF($A$2:$A$101,A69)&gt;1,"Duplicate contract ID",IF(J69="Cancelled","Cancelled",IF(NOT(ISNUMBER(Settings!$B$3)),"Set as-of date",IF(OR(C69="",D69="",NOT(ISNUMBER(C69)),NOT(ISNUMBER(D69)),D69&lt;C69,E69="",NOT(ISNUMBER(E69))),"Check dates",IF(Settings!$B$3&lt;C69,"Not started",IF(Settings!$B$3&gt;D69,"Expired",IF(D69-Settings!$B$3&lt;=E69,"Due for renewal","Active"))))))))</x:f>
      </x:c>
      <x:c r="G69" t="str">
        <x:f>IF(A69="","",IF(OR(F69="Check dates",F69="Set as-of date",F69="Cancelled",F69="Duplicate contract ID"),"",D69-Settings!$B$3))</x:f>
      </x:c>
    </x:row>
    <x:row r="70">
      <x:c r="C70" s="5"/>
      <x:c r="D70" s="5"/>
      <x:c r="F70" t="str">
        <x:f>IF(A70="","",IF(COUNTIF($A$2:$A$101,A70)&gt;1,"Duplicate contract ID",IF(J70="Cancelled","Cancelled",IF(NOT(ISNUMBER(Settings!$B$3)),"Set as-of date",IF(OR(C70="",D70="",NOT(ISNUMBER(C70)),NOT(ISNUMBER(D70)),D70&lt;C70,E70="",NOT(ISNUMBER(E70))),"Check dates",IF(Settings!$B$3&lt;C70,"Not started",IF(Settings!$B$3&gt;D70,"Expired",IF(D70-Settings!$B$3&lt;=E70,"Due for renewal","Active"))))))))</x:f>
      </x:c>
      <x:c r="G70" t="str">
        <x:f>IF(A70="","",IF(OR(F70="Check dates",F70="Set as-of date",F70="Cancelled",F70="Duplicate contract ID"),"",D70-Settings!$B$3))</x:f>
      </x:c>
    </x:row>
    <x:row r="71">
      <x:c r="C71" s="5"/>
      <x:c r="D71" s="5"/>
      <x:c r="F71" t="str">
        <x:f>IF(A71="","",IF(COUNTIF($A$2:$A$101,A71)&gt;1,"Duplicate contract ID",IF(J71="Cancelled","Cancelled",IF(NOT(ISNUMBER(Settings!$B$3)),"Set as-of date",IF(OR(C71="",D71="",NOT(ISNUMBER(C71)),NOT(ISNUMBER(D71)),D71&lt;C71,E71="",NOT(ISNUMBER(E71))),"Check dates",IF(Settings!$B$3&lt;C71,"Not started",IF(Settings!$B$3&gt;D71,"Expired",IF(D71-Settings!$B$3&lt;=E71,"Due for renewal","Active"))))))))</x:f>
      </x:c>
      <x:c r="G71" t="str">
        <x:f>IF(A71="","",IF(OR(F71="Check dates",F71="Set as-of date",F71="Cancelled",F71="Duplicate contract ID"),"",D71-Settings!$B$3))</x:f>
      </x:c>
    </x:row>
    <x:row r="72">
      <x:c r="C72" s="5"/>
      <x:c r="D72" s="5"/>
      <x:c r="F72" t="str">
        <x:f>IF(A72="","",IF(COUNTIF($A$2:$A$101,A72)&gt;1,"Duplicate contract ID",IF(J72="Cancelled","Cancelled",IF(NOT(ISNUMBER(Settings!$B$3)),"Set as-of date",IF(OR(C72="",D72="",NOT(ISNUMBER(C72)),NOT(ISNUMBER(D72)),D72&lt;C72,E72="",NOT(ISNUMBER(E72))),"Check dates",IF(Settings!$B$3&lt;C72,"Not started",IF(Settings!$B$3&gt;D72,"Expired",IF(D72-Settings!$B$3&lt;=E72,"Due for renewal","Active"))))))))</x:f>
      </x:c>
      <x:c r="G72" t="str">
        <x:f>IF(A72="","",IF(OR(F72="Check dates",F72="Set as-of date",F72="Cancelled",F72="Duplicate contract ID"),"",D72-Settings!$B$3))</x:f>
      </x:c>
    </x:row>
    <x:row r="73">
      <x:c r="C73" s="5"/>
      <x:c r="D73" s="5"/>
      <x:c r="F73" t="str">
        <x:f>IF(A73="","",IF(COUNTIF($A$2:$A$101,A73)&gt;1,"Duplicate contract ID",IF(J73="Cancelled","Cancelled",IF(NOT(ISNUMBER(Settings!$B$3)),"Set as-of date",IF(OR(C73="",D73="",NOT(ISNUMBER(C73)),NOT(ISNUMBER(D73)),D73&lt;C73,E73="",NOT(ISNUMBER(E73))),"Check dates",IF(Settings!$B$3&lt;C73,"Not started",IF(Settings!$B$3&gt;D73,"Expired",IF(D73-Settings!$B$3&lt;=E73,"Due for renewal","Active"))))))))</x:f>
      </x:c>
      <x:c r="G73" t="str">
        <x:f>IF(A73="","",IF(OR(F73="Check dates",F73="Set as-of date",F73="Cancelled",F73="Duplicate contract ID"),"",D73-Settings!$B$3))</x:f>
      </x:c>
    </x:row>
    <x:row r="74">
      <x:c r="C74" s="5"/>
      <x:c r="D74" s="5"/>
      <x:c r="F74" t="str">
        <x:f>IF(A74="","",IF(COUNTIF($A$2:$A$101,A74)&gt;1,"Duplicate contract ID",IF(J74="Cancelled","Cancelled",IF(NOT(ISNUMBER(Settings!$B$3)),"Set as-of date",IF(OR(C74="",D74="",NOT(ISNUMBER(C74)),NOT(ISNUMBER(D74)),D74&lt;C74,E74="",NOT(ISNUMBER(E74))),"Check dates",IF(Settings!$B$3&lt;C74,"Not started",IF(Settings!$B$3&gt;D74,"Expired",IF(D74-Settings!$B$3&lt;=E74,"Due for renewal","Active"))))))))</x:f>
      </x:c>
      <x:c r="G74" t="str">
        <x:f>IF(A74="","",IF(OR(F74="Check dates",F74="Set as-of date",F74="Cancelled",F74="Duplicate contract ID"),"",D74-Settings!$B$3))</x:f>
      </x:c>
    </x:row>
    <x:row r="75">
      <x:c r="C75" s="5"/>
      <x:c r="D75" s="5"/>
      <x:c r="F75" t="str">
        <x:f>IF(A75="","",IF(COUNTIF($A$2:$A$101,A75)&gt;1,"Duplicate contract ID",IF(J75="Cancelled","Cancelled",IF(NOT(ISNUMBER(Settings!$B$3)),"Set as-of date",IF(OR(C75="",D75="",NOT(ISNUMBER(C75)),NOT(ISNUMBER(D75)),D75&lt;C75,E75="",NOT(ISNUMBER(E75))),"Check dates",IF(Settings!$B$3&lt;C75,"Not started",IF(Settings!$B$3&gt;D75,"Expired",IF(D75-Settings!$B$3&lt;=E75,"Due for renewal","Active"))))))))</x:f>
      </x:c>
      <x:c r="G75" t="str">
        <x:f>IF(A75="","",IF(OR(F75="Check dates",F75="Set as-of date",F75="Cancelled",F75="Duplicate contract ID"),"",D75-Settings!$B$3))</x:f>
      </x:c>
    </x:row>
    <x:row r="76">
      <x:c r="C76" s="5"/>
      <x:c r="D76" s="5"/>
      <x:c r="F76" t="str">
        <x:f>IF(A76="","",IF(COUNTIF($A$2:$A$101,A76)&gt;1,"Duplicate contract ID",IF(J76="Cancelled","Cancelled",IF(NOT(ISNUMBER(Settings!$B$3)),"Set as-of date",IF(OR(C76="",D76="",NOT(ISNUMBER(C76)),NOT(ISNUMBER(D76)),D76&lt;C76,E76="",NOT(ISNUMBER(E76))),"Check dates",IF(Settings!$B$3&lt;C76,"Not started",IF(Settings!$B$3&gt;D76,"Expired",IF(D76-Settings!$B$3&lt;=E76,"Due for renewal","Active"))))))))</x:f>
      </x:c>
      <x:c r="G76" t="str">
        <x:f>IF(A76="","",IF(OR(F76="Check dates",F76="Set as-of date",F76="Cancelled",F76="Duplicate contract ID"),"",D76-Settings!$B$3))</x:f>
      </x:c>
    </x:row>
    <x:row r="77">
      <x:c r="C77" s="5"/>
      <x:c r="D77" s="5"/>
      <x:c r="F77" t="str">
        <x:f>IF(A77="","",IF(COUNTIF($A$2:$A$101,A77)&gt;1,"Duplicate contract ID",IF(J77="Cancelled","Cancelled",IF(NOT(ISNUMBER(Settings!$B$3)),"Set as-of date",IF(OR(C77="",D77="",NOT(ISNUMBER(C77)),NOT(ISNUMBER(D77)),D77&lt;C77,E77="",NOT(ISNUMBER(E77))),"Check dates",IF(Settings!$B$3&lt;C77,"Not started",IF(Settings!$B$3&gt;D77,"Expired",IF(D77-Settings!$B$3&lt;=E77,"Due for renewal","Active"))))))))</x:f>
      </x:c>
      <x:c r="G77" t="str">
        <x:f>IF(A77="","",IF(OR(F77="Check dates",F77="Set as-of date",F77="Cancelled",F77="Duplicate contract ID"),"",D77-Settings!$B$3))</x:f>
      </x:c>
    </x:row>
    <x:row r="78">
      <x:c r="C78" s="5"/>
      <x:c r="D78" s="5"/>
      <x:c r="F78" t="str">
        <x:f>IF(A78="","",IF(COUNTIF($A$2:$A$101,A78)&gt;1,"Duplicate contract ID",IF(J78="Cancelled","Cancelled",IF(NOT(ISNUMBER(Settings!$B$3)),"Set as-of date",IF(OR(C78="",D78="",NOT(ISNUMBER(C78)),NOT(ISNUMBER(D78)),D78&lt;C78,E78="",NOT(ISNUMBER(E78))),"Check dates",IF(Settings!$B$3&lt;C78,"Not started",IF(Settings!$B$3&gt;D78,"Expired",IF(D78-Settings!$B$3&lt;=E78,"Due for renewal","Active"))))))))</x:f>
      </x:c>
      <x:c r="G78" t="str">
        <x:f>IF(A78="","",IF(OR(F78="Check dates",F78="Set as-of date",F78="Cancelled",F78="Duplicate contract ID"),"",D78-Settings!$B$3))</x:f>
      </x:c>
    </x:row>
    <x:row r="79">
      <x:c r="C79" s="5"/>
      <x:c r="D79" s="5"/>
      <x:c r="F79" t="str">
        <x:f>IF(A79="","",IF(COUNTIF($A$2:$A$101,A79)&gt;1,"Duplicate contract ID",IF(J79="Cancelled","Cancelled",IF(NOT(ISNUMBER(Settings!$B$3)),"Set as-of date",IF(OR(C79="",D79="",NOT(ISNUMBER(C79)),NOT(ISNUMBER(D79)),D79&lt;C79,E79="",NOT(ISNUMBER(E79))),"Check dates",IF(Settings!$B$3&lt;C79,"Not started",IF(Settings!$B$3&gt;D79,"Expired",IF(D79-Settings!$B$3&lt;=E79,"Due for renewal","Active"))))))))</x:f>
      </x:c>
      <x:c r="G79" t="str">
        <x:f>IF(A79="","",IF(OR(F79="Check dates",F79="Set as-of date",F79="Cancelled",F79="Duplicate contract ID"),"",D79-Settings!$B$3))</x:f>
      </x:c>
    </x:row>
    <x:row r="80">
      <x:c r="C80" s="5"/>
      <x:c r="D80" s="5"/>
      <x:c r="F80" t="str">
        <x:f>IF(A80="","",IF(COUNTIF($A$2:$A$101,A80)&gt;1,"Duplicate contract ID",IF(J80="Cancelled","Cancelled",IF(NOT(ISNUMBER(Settings!$B$3)),"Set as-of date",IF(OR(C80="",D80="",NOT(ISNUMBER(C80)),NOT(ISNUMBER(D80)),D80&lt;C80,E80="",NOT(ISNUMBER(E80))),"Check dates",IF(Settings!$B$3&lt;C80,"Not started",IF(Settings!$B$3&gt;D80,"Expired",IF(D80-Settings!$B$3&lt;=E80,"Due for renewal","Active"))))))))</x:f>
      </x:c>
      <x:c r="G80" t="str">
        <x:f>IF(A80="","",IF(OR(F80="Check dates",F80="Set as-of date",F80="Cancelled",F80="Duplicate contract ID"),"",D80-Settings!$B$3))</x:f>
      </x:c>
    </x:row>
    <x:row r="81">
      <x:c r="C81" s="5"/>
      <x:c r="D81" s="5"/>
      <x:c r="F81" t="str">
        <x:f>IF(A81="","",IF(COUNTIF($A$2:$A$101,A81)&gt;1,"Duplicate contract ID",IF(J81="Cancelled","Cancelled",IF(NOT(ISNUMBER(Settings!$B$3)),"Set as-of date",IF(OR(C81="",D81="",NOT(ISNUMBER(C81)),NOT(ISNUMBER(D81)),D81&lt;C81,E81="",NOT(ISNUMBER(E81))),"Check dates",IF(Settings!$B$3&lt;C81,"Not started",IF(Settings!$B$3&gt;D81,"Expired",IF(D81-Settings!$B$3&lt;=E81,"Due for renewal","Active"))))))))</x:f>
      </x:c>
      <x:c r="G81" t="str">
        <x:f>IF(A81="","",IF(OR(F81="Check dates",F81="Set as-of date",F81="Cancelled",F81="Duplicate contract ID"),"",D81-Settings!$B$3))</x:f>
      </x:c>
    </x:row>
    <x:row r="82">
      <x:c r="C82" s="5"/>
      <x:c r="D82" s="5"/>
      <x:c r="F82" t="str">
        <x:f>IF(A82="","",IF(COUNTIF($A$2:$A$101,A82)&gt;1,"Duplicate contract ID",IF(J82="Cancelled","Cancelled",IF(NOT(ISNUMBER(Settings!$B$3)),"Set as-of date",IF(OR(C82="",D82="",NOT(ISNUMBER(C82)),NOT(ISNUMBER(D82)),D82&lt;C82,E82="",NOT(ISNUMBER(E82))),"Check dates",IF(Settings!$B$3&lt;C82,"Not started",IF(Settings!$B$3&gt;D82,"Expired",IF(D82-Settings!$B$3&lt;=E82,"Due for renewal","Active"))))))))</x:f>
      </x:c>
      <x:c r="G82" t="str">
        <x:f>IF(A82="","",IF(OR(F82="Check dates",F82="Set as-of date",F82="Cancelled",F82="Duplicate contract ID"),"",D82-Settings!$B$3))</x:f>
      </x:c>
    </x:row>
    <x:row r="83">
      <x:c r="C83" s="5"/>
      <x:c r="D83" s="5"/>
      <x:c r="F83" t="str">
        <x:f>IF(A83="","",IF(COUNTIF($A$2:$A$101,A83)&gt;1,"Duplicate contract ID",IF(J83="Cancelled","Cancelled",IF(NOT(ISNUMBER(Settings!$B$3)),"Set as-of date",IF(OR(C83="",D83="",NOT(ISNUMBER(C83)),NOT(ISNUMBER(D83)),D83&lt;C83,E83="",NOT(ISNUMBER(E83))),"Check dates",IF(Settings!$B$3&lt;C83,"Not started",IF(Settings!$B$3&gt;D83,"Expired",IF(D83-Settings!$B$3&lt;=E83,"Due for renewal","Active"))))))))</x:f>
      </x:c>
      <x:c r="G83" t="str">
        <x:f>IF(A83="","",IF(OR(F83="Check dates",F83="Set as-of date",F83="Cancelled",F83="Duplicate contract ID"),"",D83-Settings!$B$3))</x:f>
      </x:c>
    </x:row>
    <x:row r="84">
      <x:c r="C84" s="5"/>
      <x:c r="D84" s="5"/>
      <x:c r="F84" t="str">
        <x:f>IF(A84="","",IF(COUNTIF($A$2:$A$101,A84)&gt;1,"Duplicate contract ID",IF(J84="Cancelled","Cancelled",IF(NOT(ISNUMBER(Settings!$B$3)),"Set as-of date",IF(OR(C84="",D84="",NOT(ISNUMBER(C84)),NOT(ISNUMBER(D84)),D84&lt;C84,E84="",NOT(ISNUMBER(E84))),"Check dates",IF(Settings!$B$3&lt;C84,"Not started",IF(Settings!$B$3&gt;D84,"Expired",IF(D84-Settings!$B$3&lt;=E84,"Due for renewal","Active"))))))))</x:f>
      </x:c>
      <x:c r="G84" t="str">
        <x:f>IF(A84="","",IF(OR(F84="Check dates",F84="Set as-of date",F84="Cancelled",F84="Duplicate contract ID"),"",D84-Settings!$B$3))</x:f>
      </x:c>
    </x:row>
    <x:row r="85">
      <x:c r="C85" s="5"/>
      <x:c r="D85" s="5"/>
      <x:c r="F85" t="str">
        <x:f>IF(A85="","",IF(COUNTIF($A$2:$A$101,A85)&gt;1,"Duplicate contract ID",IF(J85="Cancelled","Cancelled",IF(NOT(ISNUMBER(Settings!$B$3)),"Set as-of date",IF(OR(C85="",D85="",NOT(ISNUMBER(C85)),NOT(ISNUMBER(D85)),D85&lt;C85,E85="",NOT(ISNUMBER(E85))),"Check dates",IF(Settings!$B$3&lt;C85,"Not started",IF(Settings!$B$3&gt;D85,"Expired",IF(D85-Settings!$B$3&lt;=E85,"Due for renewal","Active"))))))))</x:f>
      </x:c>
      <x:c r="G85" t="str">
        <x:f>IF(A85="","",IF(OR(F85="Check dates",F85="Set as-of date",F85="Cancelled",F85="Duplicate contract ID"),"",D85-Settings!$B$3))</x:f>
      </x:c>
    </x:row>
    <x:row r="86">
      <x:c r="C86" s="5"/>
      <x:c r="D86" s="5"/>
      <x:c r="F86" t="str">
        <x:f>IF(A86="","",IF(COUNTIF($A$2:$A$101,A86)&gt;1,"Duplicate contract ID",IF(J86="Cancelled","Cancelled",IF(NOT(ISNUMBER(Settings!$B$3)),"Set as-of date",IF(OR(C86="",D86="",NOT(ISNUMBER(C86)),NOT(ISNUMBER(D86)),D86&lt;C86,E86="",NOT(ISNUMBER(E86))),"Check dates",IF(Settings!$B$3&lt;C86,"Not started",IF(Settings!$B$3&gt;D86,"Expired",IF(D86-Settings!$B$3&lt;=E86,"Due for renewal","Active"))))))))</x:f>
      </x:c>
      <x:c r="G86" t="str">
        <x:f>IF(A86="","",IF(OR(F86="Check dates",F86="Set as-of date",F86="Cancelled",F86="Duplicate contract ID"),"",D86-Settings!$B$3))</x:f>
      </x:c>
    </x:row>
    <x:row r="87">
      <x:c r="C87" s="5"/>
      <x:c r="D87" s="5"/>
      <x:c r="F87" t="str">
        <x:f>IF(A87="","",IF(COUNTIF($A$2:$A$101,A87)&gt;1,"Duplicate contract ID",IF(J87="Cancelled","Cancelled",IF(NOT(ISNUMBER(Settings!$B$3)),"Set as-of date",IF(OR(C87="",D87="",NOT(ISNUMBER(C87)),NOT(ISNUMBER(D87)),D87&lt;C87,E87="",NOT(ISNUMBER(E87))),"Check dates",IF(Settings!$B$3&lt;C87,"Not started",IF(Settings!$B$3&gt;D87,"Expired",IF(D87-Settings!$B$3&lt;=E87,"Due for renewal","Active"))))))))</x:f>
      </x:c>
      <x:c r="G87" t="str">
        <x:f>IF(A87="","",IF(OR(F87="Check dates",F87="Set as-of date",F87="Cancelled",F87="Duplicate contract ID"),"",D87-Settings!$B$3))</x:f>
      </x:c>
    </x:row>
    <x:row r="88">
      <x:c r="C88" s="5"/>
      <x:c r="D88" s="5"/>
      <x:c r="F88" t="str">
        <x:f>IF(A88="","",IF(COUNTIF($A$2:$A$101,A88)&gt;1,"Duplicate contract ID",IF(J88="Cancelled","Cancelled",IF(NOT(ISNUMBER(Settings!$B$3)),"Set as-of date",IF(OR(C88="",D88="",NOT(ISNUMBER(C88)),NOT(ISNUMBER(D88)),D88&lt;C88,E88="",NOT(ISNUMBER(E88))),"Check dates",IF(Settings!$B$3&lt;C88,"Not started",IF(Settings!$B$3&gt;D88,"Expired",IF(D88-Settings!$B$3&lt;=E88,"Due for renewal","Active"))))))))</x:f>
      </x:c>
      <x:c r="G88" t="str">
        <x:f>IF(A88="","",IF(OR(F88="Check dates",F88="Set as-of date",F88="Cancelled",F88="Duplicate contract ID"),"",D88-Settings!$B$3))</x:f>
      </x:c>
    </x:row>
    <x:row r="89">
      <x:c r="C89" s="5"/>
      <x:c r="D89" s="5"/>
      <x:c r="F89" t="str">
        <x:f>IF(A89="","",IF(COUNTIF($A$2:$A$101,A89)&gt;1,"Duplicate contract ID",IF(J89="Cancelled","Cancelled",IF(NOT(ISNUMBER(Settings!$B$3)),"Set as-of date",IF(OR(C89="",D89="",NOT(ISNUMBER(C89)),NOT(ISNUMBER(D89)),D89&lt;C89,E89="",NOT(ISNUMBER(E89))),"Check dates",IF(Settings!$B$3&lt;C89,"Not started",IF(Settings!$B$3&gt;D89,"Expired",IF(D89-Settings!$B$3&lt;=E89,"Due for renewal","Active"))))))))</x:f>
      </x:c>
      <x:c r="G89" t="str">
        <x:f>IF(A89="","",IF(OR(F89="Check dates",F89="Set as-of date",F89="Cancelled",F89="Duplicate contract ID"),"",D89-Settings!$B$3))</x:f>
      </x:c>
    </x:row>
    <x:row r="90">
      <x:c r="C90" s="5"/>
      <x:c r="D90" s="5"/>
      <x:c r="F90" t="str">
        <x:f>IF(A90="","",IF(COUNTIF($A$2:$A$101,A90)&gt;1,"Duplicate contract ID",IF(J90="Cancelled","Cancelled",IF(NOT(ISNUMBER(Settings!$B$3)),"Set as-of date",IF(OR(C90="",D90="",NOT(ISNUMBER(C90)),NOT(ISNUMBER(D90)),D90&lt;C90,E90="",NOT(ISNUMBER(E90))),"Check dates",IF(Settings!$B$3&lt;C90,"Not started",IF(Settings!$B$3&gt;D90,"Expired",IF(D90-Settings!$B$3&lt;=E90,"Due for renewal","Active"))))))))</x:f>
      </x:c>
      <x:c r="G90" t="str">
        <x:f>IF(A90="","",IF(OR(F90="Check dates",F90="Set as-of date",F90="Cancelled",F90="Duplicate contract ID"),"",D90-Settings!$B$3))</x:f>
      </x:c>
    </x:row>
    <x:row r="91">
      <x:c r="C91" s="5"/>
      <x:c r="D91" s="5"/>
      <x:c r="F91" t="str">
        <x:f>IF(A91="","",IF(COUNTIF($A$2:$A$101,A91)&gt;1,"Duplicate contract ID",IF(J91="Cancelled","Cancelled",IF(NOT(ISNUMBER(Settings!$B$3)),"Set as-of date",IF(OR(C91="",D91="",NOT(ISNUMBER(C91)),NOT(ISNUMBER(D91)),D91&lt;C91,E91="",NOT(ISNUMBER(E91))),"Check dates",IF(Settings!$B$3&lt;C91,"Not started",IF(Settings!$B$3&gt;D91,"Expired",IF(D91-Settings!$B$3&lt;=E91,"Due for renewal","Active"))))))))</x:f>
      </x:c>
      <x:c r="G91" t="str">
        <x:f>IF(A91="","",IF(OR(F91="Check dates",F91="Set as-of date",F91="Cancelled",F91="Duplicate contract ID"),"",D91-Settings!$B$3))</x:f>
      </x:c>
    </x:row>
    <x:row r="92">
      <x:c r="C92" s="5"/>
      <x:c r="D92" s="5"/>
      <x:c r="F92" t="str">
        <x:f>IF(A92="","",IF(COUNTIF($A$2:$A$101,A92)&gt;1,"Duplicate contract ID",IF(J92="Cancelled","Cancelled",IF(NOT(ISNUMBER(Settings!$B$3)),"Set as-of date",IF(OR(C92="",D92="",NOT(ISNUMBER(C92)),NOT(ISNUMBER(D92)),D92&lt;C92,E92="",NOT(ISNUMBER(E92))),"Check dates",IF(Settings!$B$3&lt;C92,"Not started",IF(Settings!$B$3&gt;D92,"Expired",IF(D92-Settings!$B$3&lt;=E92,"Due for renewal","Active"))))))))</x:f>
      </x:c>
      <x:c r="G92" t="str">
        <x:f>IF(A92="","",IF(OR(F92="Check dates",F92="Set as-of date",F92="Cancelled",F92="Duplicate contract ID"),"",D92-Settings!$B$3))</x:f>
      </x:c>
    </x:row>
    <x:row r="93">
      <x:c r="C93" s="5"/>
      <x:c r="D93" s="5"/>
      <x:c r="F93" t="str">
        <x:f>IF(A93="","",IF(COUNTIF($A$2:$A$101,A93)&gt;1,"Duplicate contract ID",IF(J93="Cancelled","Cancelled",IF(NOT(ISNUMBER(Settings!$B$3)),"Set as-of date",IF(OR(C93="",D93="",NOT(ISNUMBER(C93)),NOT(ISNUMBER(D93)),D93&lt;C93,E93="",NOT(ISNUMBER(E93))),"Check dates",IF(Settings!$B$3&lt;C93,"Not started",IF(Settings!$B$3&gt;D93,"Expired",IF(D93-Settings!$B$3&lt;=E93,"Due for renewal","Active"))))))))</x:f>
      </x:c>
      <x:c r="G93" t="str">
        <x:f>IF(A93="","",IF(OR(F93="Check dates",F93="Set as-of date",F93="Cancelled",F93="Duplicate contract ID"),"",D93-Settings!$B$3))</x:f>
      </x:c>
    </x:row>
    <x:row r="94">
      <x:c r="C94" s="5"/>
      <x:c r="D94" s="5"/>
      <x:c r="F94" t="str">
        <x:f>IF(A94="","",IF(COUNTIF($A$2:$A$101,A94)&gt;1,"Duplicate contract ID",IF(J94="Cancelled","Cancelled",IF(NOT(ISNUMBER(Settings!$B$3)),"Set as-of date",IF(OR(C94="",D94="",NOT(ISNUMBER(C94)),NOT(ISNUMBER(D94)),D94&lt;C94,E94="",NOT(ISNUMBER(E94))),"Check dates",IF(Settings!$B$3&lt;C94,"Not started",IF(Settings!$B$3&gt;D94,"Expired",IF(D94-Settings!$B$3&lt;=E94,"Due for renewal","Active"))))))))</x:f>
      </x:c>
      <x:c r="G94" t="str">
        <x:f>IF(A94="","",IF(OR(F94="Check dates",F94="Set as-of date",F94="Cancelled",F94="Duplicate contract ID"),"",D94-Settings!$B$3))</x:f>
      </x:c>
    </x:row>
    <x:row r="95">
      <x:c r="C95" s="5"/>
      <x:c r="D95" s="5"/>
      <x:c r="F95" t="str">
        <x:f>IF(A95="","",IF(COUNTIF($A$2:$A$101,A95)&gt;1,"Duplicate contract ID",IF(J95="Cancelled","Cancelled",IF(NOT(ISNUMBER(Settings!$B$3)),"Set as-of date",IF(OR(C95="",D95="",NOT(ISNUMBER(C95)),NOT(ISNUMBER(D95)),D95&lt;C95,E95="",NOT(ISNUMBER(E95))),"Check dates",IF(Settings!$B$3&lt;C95,"Not started",IF(Settings!$B$3&gt;D95,"Expired",IF(D95-Settings!$B$3&lt;=E95,"Due for renewal","Active"))))))))</x:f>
      </x:c>
      <x:c r="G95" t="str">
        <x:f>IF(A95="","",IF(OR(F95="Check dates",F95="Set as-of date",F95="Cancelled",F95="Duplicate contract ID"),"",D95-Settings!$B$3))</x:f>
      </x:c>
    </x:row>
    <x:row r="96">
      <x:c r="C96" s="5"/>
      <x:c r="D96" s="5"/>
      <x:c r="F96" t="str">
        <x:f>IF(A96="","",IF(COUNTIF($A$2:$A$101,A96)&gt;1,"Duplicate contract ID",IF(J96="Cancelled","Cancelled",IF(NOT(ISNUMBER(Settings!$B$3)),"Set as-of date",IF(OR(C96="",D96="",NOT(ISNUMBER(C96)),NOT(ISNUMBER(D96)),D96&lt;C96,E96="",NOT(ISNUMBER(E96))),"Check dates",IF(Settings!$B$3&lt;C96,"Not started",IF(Settings!$B$3&gt;D96,"Expired",IF(D96-Settings!$B$3&lt;=E96,"Due for renewal","Active"))))))))</x:f>
      </x:c>
      <x:c r="G96" t="str">
        <x:f>IF(A96="","",IF(OR(F96="Check dates",F96="Set as-of date",F96="Cancelled",F96="Duplicate contract ID"),"",D96-Settings!$B$3))</x:f>
      </x:c>
    </x:row>
    <x:row r="97">
      <x:c r="C97" s="5"/>
      <x:c r="D97" s="5"/>
      <x:c r="F97" t="str">
        <x:f>IF(A97="","",IF(COUNTIF($A$2:$A$101,A97)&gt;1,"Duplicate contract ID",IF(J97="Cancelled","Cancelled",IF(NOT(ISNUMBER(Settings!$B$3)),"Set as-of date",IF(OR(C97="",D97="",NOT(ISNUMBER(C97)),NOT(ISNUMBER(D97)),D97&lt;C97,E97="",NOT(ISNUMBER(E97))),"Check dates",IF(Settings!$B$3&lt;C97,"Not started",IF(Settings!$B$3&gt;D97,"Expired",IF(D97-Settings!$B$3&lt;=E97,"Due for renewal","Active"))))))))</x:f>
      </x:c>
      <x:c r="G97" t="str">
        <x:f>IF(A97="","",IF(OR(F97="Check dates",F97="Set as-of date",F97="Cancelled",F97="Duplicate contract ID"),"",D97-Settings!$B$3))</x:f>
      </x:c>
    </x:row>
    <x:row r="98">
      <x:c r="C98" s="5"/>
      <x:c r="D98" s="5"/>
      <x:c r="F98" t="str">
        <x:f>IF(A98="","",IF(COUNTIF($A$2:$A$101,A98)&gt;1,"Duplicate contract ID",IF(J98="Cancelled","Cancelled",IF(NOT(ISNUMBER(Settings!$B$3)),"Set as-of date",IF(OR(C98="",D98="",NOT(ISNUMBER(C98)),NOT(ISNUMBER(D98)),D98&lt;C98,E98="",NOT(ISNUMBER(E98))),"Check dates",IF(Settings!$B$3&lt;C98,"Not started",IF(Settings!$B$3&gt;D98,"Expired",IF(D98-Settings!$B$3&lt;=E98,"Due for renewal","Active"))))))))</x:f>
      </x:c>
      <x:c r="G98" t="str">
        <x:f>IF(A98="","",IF(OR(F98="Check dates",F98="Set as-of date",F98="Cancelled",F98="Duplicate contract ID"),"",D98-Settings!$B$3))</x:f>
      </x:c>
    </x:row>
    <x:row r="99">
      <x:c r="C99" s="5"/>
      <x:c r="D99" s="5"/>
      <x:c r="F99" t="str">
        <x:f>IF(A99="","",IF(COUNTIF($A$2:$A$101,A99)&gt;1,"Duplicate contract ID",IF(J99="Cancelled","Cancelled",IF(NOT(ISNUMBER(Settings!$B$3)),"Set as-of date",IF(OR(C99="",D99="",NOT(ISNUMBER(C99)),NOT(ISNUMBER(D99)),D99&lt;C99,E99="",NOT(ISNUMBER(E99))),"Check dates",IF(Settings!$B$3&lt;C99,"Not started",IF(Settings!$B$3&gt;D99,"Expired",IF(D99-Settings!$B$3&lt;=E99,"Due for renewal","Active"))))))))</x:f>
      </x:c>
      <x:c r="G99" t="str">
        <x:f>IF(A99="","",IF(OR(F99="Check dates",F99="Set as-of date",F99="Cancelled",F99="Duplicate contract ID"),"",D99-Settings!$B$3))</x:f>
      </x:c>
    </x:row>
    <x:row r="100">
      <x:c r="C100" s="5"/>
      <x:c r="D100" s="5"/>
      <x:c r="F100" t="str">
        <x:f>IF(A100="","",IF(COUNTIF($A$2:$A$101,A100)&gt;1,"Duplicate contract ID",IF(J100="Cancelled","Cancelled",IF(NOT(ISNUMBER(Settings!$B$3)),"Set as-of date",IF(OR(C100="",D100="",NOT(ISNUMBER(C100)),NOT(ISNUMBER(D100)),D100&lt;C100,E100="",NOT(ISNUMBER(E100))),"Check dates",IF(Settings!$B$3&lt;C100,"Not started",IF(Settings!$B$3&gt;D100,"Expired",IF(D100-Settings!$B$3&lt;=E100,"Due for renewal","Active"))))))))</x:f>
      </x:c>
      <x:c r="G100" t="str">
        <x:f>IF(A100="","",IF(OR(F100="Check dates",F100="Set as-of date",F100="Cancelled",F100="Duplicate contract ID"),"",D100-Settings!$B$3))</x:f>
      </x:c>
    </x:row>
    <x:row r="101">
      <x:c r="C101" s="5"/>
      <x:c r="D101" s="5"/>
      <x:c r="F101" t="str">
        <x:f>IF(A101="","",IF(COUNTIF($A$2:$A$101,A101)&gt;1,"Duplicate contract ID",IF(J101="Cancelled","Cancelled",IF(NOT(ISNUMBER(Settings!$B$3)),"Set as-of date",IF(OR(C101="",D101="",NOT(ISNUMBER(C101)),NOT(ISNUMBER(D101)),D101&lt;C101,E101="",NOT(ISNUMBER(E101))),"Check dates",IF(Settings!$B$3&lt;C101,"Not started",IF(Settings!$B$3&gt;D101,"Expired",IF(D101-Settings!$B$3&lt;=E101,"Due for renewal","Active"))))))))</x:f>
      </x:c>
      <x:c r="G101" t="str">
        <x:f>IF(A101="","",IF(OR(F101="Check dates",F101="Set as-of date",F101="Cancelled",F101="Duplicate contract ID"),"",D101-Settings!$B$3))</x:f>
      </x:c>
    </x:row>
  </x:sheetData>
  <x:dataValidations count="1">
    <x:dataValidation type="list" sqref="J2:J101">
      <x:formula1>"Active,Cancelled"</x:formula1>
    </x:dataValidation>
  </x:dataValidations>
  <x:printOptions headings="0" gridLines="0"/>
  <x:pageMargins left="0.35" right="0.35" top="0.55" bottom="0.55" header="0.25" footer="0.25"/>
  <x:pageSetup paperSize="8" orientation="landscape" fitToWidth="2" fitToHeight="0"/>
  <x:tableParts count="1">
    <x:tablePart xmlns:r="http://schemas.openxmlformats.org/officeDocument/2006/relationships" r:id="R336bd8877b474af6"/>
  </x:tableParts>
</x:worksheet>
</file>

<file path=xl/worksheets/sheet5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55" hidden="0" customWidth="1"/>
    <x:col min="6" max="6" width="28" hidden="0" customWidth="1"/>
  </x:cols>
  <x:sheetData>
    <x:row r="1" ht="30" customHeight="1">
      <x:c r="A1" s="4" t="str">
        <x:v>Contract ID</x:v>
      </x:c>
      <x:c r="B1" s="4" t="str">
        <x:v>Lift ID</x:v>
      </x:c>
      <x:c r="C1" s="4" t="str">
        <x:v>Covered from</x:v>
      </x:c>
      <x:c r="D1" s="4" t="str">
        <x:v>Covered through</x:v>
      </x:c>
      <x:c r="E1" s="4" t="str">
        <x:v>Coverage note</x:v>
      </x:c>
      <x:c r="F1" s="4" t="str">
        <x:v>Record check</x:v>
      </x:c>
    </x:row>
    <x:row r="2">
      <x:c r="C2" s="5"/>
      <x:c r="D2" s="5"/>
      <x:c r="F2" t="str">
        <x:f>IF(A2="","",IF(COUNTIFS($A$2:$A$101,A2,$B$2:$B$101,B2)&gt;1,"Duplicate coverage",IF(COUNTIF(Contracts!$A$2:$A$101,A2)&lt;&gt;1,"Unknown/duplicate contract",IF(COUNTIF('Sites &amp; Lifts'!$A$2:$A$101,B2)&lt;&gt;1,"Unknown/duplicate lift",IF(OR(NOT(ISNUMBER(C2)),NOT(ISNUMBER(D2)),D2&lt;C2),"Check coverage dates","OK")))))</x:f>
      </x:c>
    </x:row>
    <x:row r="3">
      <x:c r="C3" s="5"/>
      <x:c r="D3" s="5"/>
      <x:c r="F3" t="str">
        <x:f>IF(A3="","",IF(COUNTIFS($A$2:$A$101,A3,$B$2:$B$101,B3)&gt;1,"Duplicate coverage",IF(COUNTIF(Contracts!$A$2:$A$101,A3)&lt;&gt;1,"Unknown/duplicate contract",IF(COUNTIF('Sites &amp; Lifts'!$A$2:$A$101,B3)&lt;&gt;1,"Unknown/duplicate lift",IF(OR(NOT(ISNUMBER(C3)),NOT(ISNUMBER(D3)),D3&lt;C3),"Check coverage dates","OK")))))</x:f>
      </x:c>
    </x:row>
    <x:row r="4">
      <x:c r="C4" s="5"/>
      <x:c r="D4" s="5"/>
      <x:c r="F4" t="str">
        <x:f>IF(A4="","",IF(COUNTIFS($A$2:$A$101,A4,$B$2:$B$101,B4)&gt;1,"Duplicate coverage",IF(COUNTIF(Contracts!$A$2:$A$101,A4)&lt;&gt;1,"Unknown/duplicate contract",IF(COUNTIF('Sites &amp; Lifts'!$A$2:$A$101,B4)&lt;&gt;1,"Unknown/duplicate lift",IF(OR(NOT(ISNUMBER(C4)),NOT(ISNUMBER(D4)),D4&lt;C4),"Check coverage dates","OK")))))</x:f>
      </x:c>
    </x:row>
    <x:row r="5">
      <x:c r="C5" s="5"/>
      <x:c r="D5" s="5"/>
      <x:c r="F5" t="str">
        <x:f>IF(A5="","",IF(COUNTIFS($A$2:$A$101,A5,$B$2:$B$101,B5)&gt;1,"Duplicate coverage",IF(COUNTIF(Contracts!$A$2:$A$101,A5)&lt;&gt;1,"Unknown/duplicate contract",IF(COUNTIF('Sites &amp; Lifts'!$A$2:$A$101,B5)&lt;&gt;1,"Unknown/duplicate lift",IF(OR(NOT(ISNUMBER(C5)),NOT(ISNUMBER(D5)),D5&lt;C5),"Check coverage dates","OK")))))</x:f>
      </x:c>
    </x:row>
    <x:row r="6">
      <x:c r="C6" s="5"/>
      <x:c r="D6" s="5"/>
      <x:c r="F6" t="str">
        <x:f>IF(A6="","",IF(COUNTIFS($A$2:$A$101,A6,$B$2:$B$101,B6)&gt;1,"Duplicate coverage",IF(COUNTIF(Contracts!$A$2:$A$101,A6)&lt;&gt;1,"Unknown/duplicate contract",IF(COUNTIF('Sites &amp; Lifts'!$A$2:$A$101,B6)&lt;&gt;1,"Unknown/duplicate lift",IF(OR(NOT(ISNUMBER(C6)),NOT(ISNUMBER(D6)),D6&lt;C6),"Check coverage dates","OK")))))</x:f>
      </x:c>
    </x:row>
    <x:row r="7">
      <x:c r="C7" s="5"/>
      <x:c r="D7" s="5"/>
      <x:c r="F7" t="str">
        <x:f>IF(A7="","",IF(COUNTIFS($A$2:$A$101,A7,$B$2:$B$101,B7)&gt;1,"Duplicate coverage",IF(COUNTIF(Contracts!$A$2:$A$101,A7)&lt;&gt;1,"Unknown/duplicate contract",IF(COUNTIF('Sites &amp; Lifts'!$A$2:$A$101,B7)&lt;&gt;1,"Unknown/duplicate lift",IF(OR(NOT(ISNUMBER(C7)),NOT(ISNUMBER(D7)),D7&lt;C7),"Check coverage dates","OK")))))</x:f>
      </x:c>
    </x:row>
    <x:row r="8">
      <x:c r="C8" s="5"/>
      <x:c r="D8" s="5"/>
      <x:c r="F8" t="str">
        <x:f>IF(A8="","",IF(COUNTIFS($A$2:$A$101,A8,$B$2:$B$101,B8)&gt;1,"Duplicate coverage",IF(COUNTIF(Contracts!$A$2:$A$101,A8)&lt;&gt;1,"Unknown/duplicate contract",IF(COUNTIF('Sites &amp; Lifts'!$A$2:$A$101,B8)&lt;&gt;1,"Unknown/duplicate lift",IF(OR(NOT(ISNUMBER(C8)),NOT(ISNUMBER(D8)),D8&lt;C8),"Check coverage dates","OK")))))</x:f>
      </x:c>
    </x:row>
    <x:row r="9">
      <x:c r="C9" s="5"/>
      <x:c r="D9" s="5"/>
      <x:c r="F9" t="str">
        <x:f>IF(A9="","",IF(COUNTIFS($A$2:$A$101,A9,$B$2:$B$101,B9)&gt;1,"Duplicate coverage",IF(COUNTIF(Contracts!$A$2:$A$101,A9)&lt;&gt;1,"Unknown/duplicate contract",IF(COUNTIF('Sites &amp; Lifts'!$A$2:$A$101,B9)&lt;&gt;1,"Unknown/duplicate lift",IF(OR(NOT(ISNUMBER(C9)),NOT(ISNUMBER(D9)),D9&lt;C9),"Check coverage dates","OK")))))</x:f>
      </x:c>
    </x:row>
    <x:row r="10">
      <x:c r="C10" s="5"/>
      <x:c r="D10" s="5"/>
      <x:c r="F10" t="str">
        <x:f>IF(A10="","",IF(COUNTIFS($A$2:$A$101,A10,$B$2:$B$101,B10)&gt;1,"Duplicate coverage",IF(COUNTIF(Contracts!$A$2:$A$101,A10)&lt;&gt;1,"Unknown/duplicate contract",IF(COUNTIF('Sites &amp; Lifts'!$A$2:$A$101,B10)&lt;&gt;1,"Unknown/duplicate lift",IF(OR(NOT(ISNUMBER(C10)),NOT(ISNUMBER(D10)),D10&lt;C10),"Check coverage dates","OK")))))</x:f>
      </x:c>
    </x:row>
    <x:row r="11">
      <x:c r="C11" s="5"/>
      <x:c r="D11" s="5"/>
      <x:c r="F11" t="str">
        <x:f>IF(A11="","",IF(COUNTIFS($A$2:$A$101,A11,$B$2:$B$101,B11)&gt;1,"Duplicate coverage",IF(COUNTIF(Contracts!$A$2:$A$101,A11)&lt;&gt;1,"Unknown/duplicate contract",IF(COUNTIF('Sites &amp; Lifts'!$A$2:$A$101,B11)&lt;&gt;1,"Unknown/duplicate lift",IF(OR(NOT(ISNUMBER(C11)),NOT(ISNUMBER(D11)),D11&lt;C11),"Check coverage dates","OK")))))</x:f>
      </x:c>
    </x:row>
    <x:row r="12">
      <x:c r="C12" s="5"/>
      <x:c r="D12" s="5"/>
      <x:c r="F12" t="str">
        <x:f>IF(A12="","",IF(COUNTIFS($A$2:$A$101,A12,$B$2:$B$101,B12)&gt;1,"Duplicate coverage",IF(COUNTIF(Contracts!$A$2:$A$101,A12)&lt;&gt;1,"Unknown/duplicate contract",IF(COUNTIF('Sites &amp; Lifts'!$A$2:$A$101,B12)&lt;&gt;1,"Unknown/duplicate lift",IF(OR(NOT(ISNUMBER(C12)),NOT(ISNUMBER(D12)),D12&lt;C12),"Check coverage dates","OK")))))</x:f>
      </x:c>
    </x:row>
    <x:row r="13">
      <x:c r="C13" s="5"/>
      <x:c r="D13" s="5"/>
      <x:c r="F13" t="str">
        <x:f>IF(A13="","",IF(COUNTIFS($A$2:$A$101,A13,$B$2:$B$101,B13)&gt;1,"Duplicate coverage",IF(COUNTIF(Contracts!$A$2:$A$101,A13)&lt;&gt;1,"Unknown/duplicate contract",IF(COUNTIF('Sites &amp; Lifts'!$A$2:$A$101,B13)&lt;&gt;1,"Unknown/duplicate lift",IF(OR(NOT(ISNUMBER(C13)),NOT(ISNUMBER(D13)),D13&lt;C13),"Check coverage dates","OK")))))</x:f>
      </x:c>
    </x:row>
    <x:row r="14">
      <x:c r="C14" s="5"/>
      <x:c r="D14" s="5"/>
      <x:c r="F14" t="str">
        <x:f>IF(A14="","",IF(COUNTIFS($A$2:$A$101,A14,$B$2:$B$101,B14)&gt;1,"Duplicate coverage",IF(COUNTIF(Contracts!$A$2:$A$101,A14)&lt;&gt;1,"Unknown/duplicate contract",IF(COUNTIF('Sites &amp; Lifts'!$A$2:$A$101,B14)&lt;&gt;1,"Unknown/duplicate lift",IF(OR(NOT(ISNUMBER(C14)),NOT(ISNUMBER(D14)),D14&lt;C14),"Check coverage dates","OK")))))</x:f>
      </x:c>
    </x:row>
    <x:row r="15">
      <x:c r="C15" s="5"/>
      <x:c r="D15" s="5"/>
      <x:c r="F15" t="str">
        <x:f>IF(A15="","",IF(COUNTIFS($A$2:$A$101,A15,$B$2:$B$101,B15)&gt;1,"Duplicate coverage",IF(COUNTIF(Contracts!$A$2:$A$101,A15)&lt;&gt;1,"Unknown/duplicate contract",IF(COUNTIF('Sites &amp; Lifts'!$A$2:$A$101,B15)&lt;&gt;1,"Unknown/duplicate lift",IF(OR(NOT(ISNUMBER(C15)),NOT(ISNUMBER(D15)),D15&lt;C15),"Check coverage dates","OK")))))</x:f>
      </x:c>
    </x:row>
    <x:row r="16">
      <x:c r="C16" s="5"/>
      <x:c r="D16" s="5"/>
      <x:c r="F16" t="str">
        <x:f>IF(A16="","",IF(COUNTIFS($A$2:$A$101,A16,$B$2:$B$101,B16)&gt;1,"Duplicate coverage",IF(COUNTIF(Contracts!$A$2:$A$101,A16)&lt;&gt;1,"Unknown/duplicate contract",IF(COUNTIF('Sites &amp; Lifts'!$A$2:$A$101,B16)&lt;&gt;1,"Unknown/duplicate lift",IF(OR(NOT(ISNUMBER(C16)),NOT(ISNUMBER(D16)),D16&lt;C16),"Check coverage dates","OK")))))</x:f>
      </x:c>
    </x:row>
    <x:row r="17">
      <x:c r="C17" s="5"/>
      <x:c r="D17" s="5"/>
      <x:c r="F17" t="str">
        <x:f>IF(A17="","",IF(COUNTIFS($A$2:$A$101,A17,$B$2:$B$101,B17)&gt;1,"Duplicate coverage",IF(COUNTIF(Contracts!$A$2:$A$101,A17)&lt;&gt;1,"Unknown/duplicate contract",IF(COUNTIF('Sites &amp; Lifts'!$A$2:$A$101,B17)&lt;&gt;1,"Unknown/duplicate lift",IF(OR(NOT(ISNUMBER(C17)),NOT(ISNUMBER(D17)),D17&lt;C17),"Check coverage dates","OK")))))</x:f>
      </x:c>
    </x:row>
    <x:row r="18">
      <x:c r="C18" s="5"/>
      <x:c r="D18" s="5"/>
      <x:c r="F18" t="str">
        <x:f>IF(A18="","",IF(COUNTIFS($A$2:$A$101,A18,$B$2:$B$101,B18)&gt;1,"Duplicate coverage",IF(COUNTIF(Contracts!$A$2:$A$101,A18)&lt;&gt;1,"Unknown/duplicate contract",IF(COUNTIF('Sites &amp; Lifts'!$A$2:$A$101,B18)&lt;&gt;1,"Unknown/duplicate lift",IF(OR(NOT(ISNUMBER(C18)),NOT(ISNUMBER(D18)),D18&lt;C18),"Check coverage dates","OK")))))</x:f>
      </x:c>
    </x:row>
    <x:row r="19">
      <x:c r="C19" s="5"/>
      <x:c r="D19" s="5"/>
      <x:c r="F19" t="str">
        <x:f>IF(A19="","",IF(COUNTIFS($A$2:$A$101,A19,$B$2:$B$101,B19)&gt;1,"Duplicate coverage",IF(COUNTIF(Contracts!$A$2:$A$101,A19)&lt;&gt;1,"Unknown/duplicate contract",IF(COUNTIF('Sites &amp; Lifts'!$A$2:$A$101,B19)&lt;&gt;1,"Unknown/duplicate lift",IF(OR(NOT(ISNUMBER(C19)),NOT(ISNUMBER(D19)),D19&lt;C19),"Check coverage dates","OK")))))</x:f>
      </x:c>
    </x:row>
    <x:row r="20">
      <x:c r="C20" s="5"/>
      <x:c r="D20" s="5"/>
      <x:c r="F20" t="str">
        <x:f>IF(A20="","",IF(COUNTIFS($A$2:$A$101,A20,$B$2:$B$101,B20)&gt;1,"Duplicate coverage",IF(COUNTIF(Contracts!$A$2:$A$101,A20)&lt;&gt;1,"Unknown/duplicate contract",IF(COUNTIF('Sites &amp; Lifts'!$A$2:$A$101,B20)&lt;&gt;1,"Unknown/duplicate lift",IF(OR(NOT(ISNUMBER(C20)),NOT(ISNUMBER(D20)),D20&lt;C20),"Check coverage dates","OK")))))</x:f>
      </x:c>
    </x:row>
    <x:row r="21">
      <x:c r="C21" s="5"/>
      <x:c r="D21" s="5"/>
      <x:c r="F21" t="str">
        <x:f>IF(A21="","",IF(COUNTIFS($A$2:$A$101,A21,$B$2:$B$101,B21)&gt;1,"Duplicate coverage",IF(COUNTIF(Contracts!$A$2:$A$101,A21)&lt;&gt;1,"Unknown/duplicate contract",IF(COUNTIF('Sites &amp; Lifts'!$A$2:$A$101,B21)&lt;&gt;1,"Unknown/duplicate lift",IF(OR(NOT(ISNUMBER(C21)),NOT(ISNUMBER(D21)),D21&lt;C21),"Check coverage dates","OK")))))</x:f>
      </x:c>
    </x:row>
    <x:row r="22">
      <x:c r="C22" s="5"/>
      <x:c r="D22" s="5"/>
      <x:c r="F22" t="str">
        <x:f>IF(A22="","",IF(COUNTIFS($A$2:$A$101,A22,$B$2:$B$101,B22)&gt;1,"Duplicate coverage",IF(COUNTIF(Contracts!$A$2:$A$101,A22)&lt;&gt;1,"Unknown/duplicate contract",IF(COUNTIF('Sites &amp; Lifts'!$A$2:$A$101,B22)&lt;&gt;1,"Unknown/duplicate lift",IF(OR(NOT(ISNUMBER(C22)),NOT(ISNUMBER(D22)),D22&lt;C22),"Check coverage dates","OK")))))</x:f>
      </x:c>
    </x:row>
    <x:row r="23">
      <x:c r="C23" s="5"/>
      <x:c r="D23" s="5"/>
      <x:c r="F23" t="str">
        <x:f>IF(A23="","",IF(COUNTIFS($A$2:$A$101,A23,$B$2:$B$101,B23)&gt;1,"Duplicate coverage",IF(COUNTIF(Contracts!$A$2:$A$101,A23)&lt;&gt;1,"Unknown/duplicate contract",IF(COUNTIF('Sites &amp; Lifts'!$A$2:$A$101,B23)&lt;&gt;1,"Unknown/duplicate lift",IF(OR(NOT(ISNUMBER(C23)),NOT(ISNUMBER(D23)),D23&lt;C23),"Check coverage dates","OK")))))</x:f>
      </x:c>
    </x:row>
    <x:row r="24">
      <x:c r="C24" s="5"/>
      <x:c r="D24" s="5"/>
      <x:c r="F24" t="str">
        <x:f>IF(A24="","",IF(COUNTIFS($A$2:$A$101,A24,$B$2:$B$101,B24)&gt;1,"Duplicate coverage",IF(COUNTIF(Contracts!$A$2:$A$101,A24)&lt;&gt;1,"Unknown/duplicate contract",IF(COUNTIF('Sites &amp; Lifts'!$A$2:$A$101,B24)&lt;&gt;1,"Unknown/duplicate lift",IF(OR(NOT(ISNUMBER(C24)),NOT(ISNUMBER(D24)),D24&lt;C24),"Check coverage dates","OK")))))</x:f>
      </x:c>
    </x:row>
    <x:row r="25">
      <x:c r="C25" s="5"/>
      <x:c r="D25" s="5"/>
      <x:c r="F25" t="str">
        <x:f>IF(A25="","",IF(COUNTIFS($A$2:$A$101,A25,$B$2:$B$101,B25)&gt;1,"Duplicate coverage",IF(COUNTIF(Contracts!$A$2:$A$101,A25)&lt;&gt;1,"Unknown/duplicate contract",IF(COUNTIF('Sites &amp; Lifts'!$A$2:$A$101,B25)&lt;&gt;1,"Unknown/duplicate lift",IF(OR(NOT(ISNUMBER(C25)),NOT(ISNUMBER(D25)),D25&lt;C25),"Check coverage dates","OK")))))</x:f>
      </x:c>
    </x:row>
    <x:row r="26">
      <x:c r="C26" s="5"/>
      <x:c r="D26" s="5"/>
      <x:c r="F26" t="str">
        <x:f>IF(A26="","",IF(COUNTIFS($A$2:$A$101,A26,$B$2:$B$101,B26)&gt;1,"Duplicate coverage",IF(COUNTIF(Contracts!$A$2:$A$101,A26)&lt;&gt;1,"Unknown/duplicate contract",IF(COUNTIF('Sites &amp; Lifts'!$A$2:$A$101,B26)&lt;&gt;1,"Unknown/duplicate lift",IF(OR(NOT(ISNUMBER(C26)),NOT(ISNUMBER(D26)),D26&lt;C26),"Check coverage dates","OK")))))</x:f>
      </x:c>
    </x:row>
    <x:row r="27">
      <x:c r="C27" s="5"/>
      <x:c r="D27" s="5"/>
      <x:c r="F27" t="str">
        <x:f>IF(A27="","",IF(COUNTIFS($A$2:$A$101,A27,$B$2:$B$101,B27)&gt;1,"Duplicate coverage",IF(COUNTIF(Contracts!$A$2:$A$101,A27)&lt;&gt;1,"Unknown/duplicate contract",IF(COUNTIF('Sites &amp; Lifts'!$A$2:$A$101,B27)&lt;&gt;1,"Unknown/duplicate lift",IF(OR(NOT(ISNUMBER(C27)),NOT(ISNUMBER(D27)),D27&lt;C27),"Check coverage dates","OK")))))</x:f>
      </x:c>
    </x:row>
    <x:row r="28">
      <x:c r="C28" s="5"/>
      <x:c r="D28" s="5"/>
      <x:c r="F28" t="str">
        <x:f>IF(A28="","",IF(COUNTIFS($A$2:$A$101,A28,$B$2:$B$101,B28)&gt;1,"Duplicate coverage",IF(COUNTIF(Contracts!$A$2:$A$101,A28)&lt;&gt;1,"Unknown/duplicate contract",IF(COUNTIF('Sites &amp; Lifts'!$A$2:$A$101,B28)&lt;&gt;1,"Unknown/duplicate lift",IF(OR(NOT(ISNUMBER(C28)),NOT(ISNUMBER(D28)),D28&lt;C28),"Check coverage dates","OK")))))</x:f>
      </x:c>
    </x:row>
    <x:row r="29">
      <x:c r="C29" s="5"/>
      <x:c r="D29" s="5"/>
      <x:c r="F29" t="str">
        <x:f>IF(A29="","",IF(COUNTIFS($A$2:$A$101,A29,$B$2:$B$101,B29)&gt;1,"Duplicate coverage",IF(COUNTIF(Contracts!$A$2:$A$101,A29)&lt;&gt;1,"Unknown/duplicate contract",IF(COUNTIF('Sites &amp; Lifts'!$A$2:$A$101,B29)&lt;&gt;1,"Unknown/duplicate lift",IF(OR(NOT(ISNUMBER(C29)),NOT(ISNUMBER(D29)),D29&lt;C29),"Check coverage dates","OK")))))</x:f>
      </x:c>
    </x:row>
    <x:row r="30">
      <x:c r="C30" s="5"/>
      <x:c r="D30" s="5"/>
      <x:c r="F30" t="str">
        <x:f>IF(A30="","",IF(COUNTIFS($A$2:$A$101,A30,$B$2:$B$101,B30)&gt;1,"Duplicate coverage",IF(COUNTIF(Contracts!$A$2:$A$101,A30)&lt;&gt;1,"Unknown/duplicate contract",IF(COUNTIF('Sites &amp; Lifts'!$A$2:$A$101,B30)&lt;&gt;1,"Unknown/duplicate lift",IF(OR(NOT(ISNUMBER(C30)),NOT(ISNUMBER(D30)),D30&lt;C30),"Check coverage dates","OK")))))</x:f>
      </x:c>
    </x:row>
    <x:row r="31">
      <x:c r="C31" s="5"/>
      <x:c r="D31" s="5"/>
      <x:c r="F31" t="str">
        <x:f>IF(A31="","",IF(COUNTIFS($A$2:$A$101,A31,$B$2:$B$101,B31)&gt;1,"Duplicate coverage",IF(COUNTIF(Contracts!$A$2:$A$101,A31)&lt;&gt;1,"Unknown/duplicate contract",IF(COUNTIF('Sites &amp; Lifts'!$A$2:$A$101,B31)&lt;&gt;1,"Unknown/duplicate lift",IF(OR(NOT(ISNUMBER(C31)),NOT(ISNUMBER(D31)),D31&lt;C31),"Check coverage dates","OK")))))</x:f>
      </x:c>
    </x:row>
    <x:row r="32">
      <x:c r="C32" s="5"/>
      <x:c r="D32" s="5"/>
      <x:c r="F32" t="str">
        <x:f>IF(A32="","",IF(COUNTIFS($A$2:$A$101,A32,$B$2:$B$101,B32)&gt;1,"Duplicate coverage",IF(COUNTIF(Contracts!$A$2:$A$101,A32)&lt;&gt;1,"Unknown/duplicate contract",IF(COUNTIF('Sites &amp; Lifts'!$A$2:$A$101,B32)&lt;&gt;1,"Unknown/duplicate lift",IF(OR(NOT(ISNUMBER(C32)),NOT(ISNUMBER(D32)),D32&lt;C32),"Check coverage dates","OK")))))</x:f>
      </x:c>
    </x:row>
    <x:row r="33">
      <x:c r="C33" s="5"/>
      <x:c r="D33" s="5"/>
      <x:c r="F33" t="str">
        <x:f>IF(A33="","",IF(COUNTIFS($A$2:$A$101,A33,$B$2:$B$101,B33)&gt;1,"Duplicate coverage",IF(COUNTIF(Contracts!$A$2:$A$101,A33)&lt;&gt;1,"Unknown/duplicate contract",IF(COUNTIF('Sites &amp; Lifts'!$A$2:$A$101,B33)&lt;&gt;1,"Unknown/duplicate lift",IF(OR(NOT(ISNUMBER(C33)),NOT(ISNUMBER(D33)),D33&lt;C33),"Check coverage dates","OK")))))</x:f>
      </x:c>
    </x:row>
    <x:row r="34">
      <x:c r="C34" s="5"/>
      <x:c r="D34" s="5"/>
      <x:c r="F34" t="str">
        <x:f>IF(A34="","",IF(COUNTIFS($A$2:$A$101,A34,$B$2:$B$101,B34)&gt;1,"Duplicate coverage",IF(COUNTIF(Contracts!$A$2:$A$101,A34)&lt;&gt;1,"Unknown/duplicate contract",IF(COUNTIF('Sites &amp; Lifts'!$A$2:$A$101,B34)&lt;&gt;1,"Unknown/duplicate lift",IF(OR(NOT(ISNUMBER(C34)),NOT(ISNUMBER(D34)),D34&lt;C34),"Check coverage dates","OK")))))</x:f>
      </x:c>
    </x:row>
    <x:row r="35">
      <x:c r="C35" s="5"/>
      <x:c r="D35" s="5"/>
      <x:c r="F35" t="str">
        <x:f>IF(A35="","",IF(COUNTIFS($A$2:$A$101,A35,$B$2:$B$101,B35)&gt;1,"Duplicate coverage",IF(COUNTIF(Contracts!$A$2:$A$101,A35)&lt;&gt;1,"Unknown/duplicate contract",IF(COUNTIF('Sites &amp; Lifts'!$A$2:$A$101,B35)&lt;&gt;1,"Unknown/duplicate lift",IF(OR(NOT(ISNUMBER(C35)),NOT(ISNUMBER(D35)),D35&lt;C35),"Check coverage dates","OK")))))</x:f>
      </x:c>
    </x:row>
    <x:row r="36">
      <x:c r="C36" s="5"/>
      <x:c r="D36" s="5"/>
      <x:c r="F36" t="str">
        <x:f>IF(A36="","",IF(COUNTIFS($A$2:$A$101,A36,$B$2:$B$101,B36)&gt;1,"Duplicate coverage",IF(COUNTIF(Contracts!$A$2:$A$101,A36)&lt;&gt;1,"Unknown/duplicate contract",IF(COUNTIF('Sites &amp; Lifts'!$A$2:$A$101,B36)&lt;&gt;1,"Unknown/duplicate lift",IF(OR(NOT(ISNUMBER(C36)),NOT(ISNUMBER(D36)),D36&lt;C36),"Check coverage dates","OK")))))</x:f>
      </x:c>
    </x:row>
    <x:row r="37">
      <x:c r="C37" s="5"/>
      <x:c r="D37" s="5"/>
      <x:c r="F37" t="str">
        <x:f>IF(A37="","",IF(COUNTIFS($A$2:$A$101,A37,$B$2:$B$101,B37)&gt;1,"Duplicate coverage",IF(COUNTIF(Contracts!$A$2:$A$101,A37)&lt;&gt;1,"Unknown/duplicate contract",IF(COUNTIF('Sites &amp; Lifts'!$A$2:$A$101,B37)&lt;&gt;1,"Unknown/duplicate lift",IF(OR(NOT(ISNUMBER(C37)),NOT(ISNUMBER(D37)),D37&lt;C37),"Check coverage dates","OK")))))</x:f>
      </x:c>
    </x:row>
    <x:row r="38">
      <x:c r="C38" s="5"/>
      <x:c r="D38" s="5"/>
      <x:c r="F38" t="str">
        <x:f>IF(A38="","",IF(COUNTIFS($A$2:$A$101,A38,$B$2:$B$101,B38)&gt;1,"Duplicate coverage",IF(COUNTIF(Contracts!$A$2:$A$101,A38)&lt;&gt;1,"Unknown/duplicate contract",IF(COUNTIF('Sites &amp; Lifts'!$A$2:$A$101,B38)&lt;&gt;1,"Unknown/duplicate lift",IF(OR(NOT(ISNUMBER(C38)),NOT(ISNUMBER(D38)),D38&lt;C38),"Check coverage dates","OK")))))</x:f>
      </x:c>
    </x:row>
    <x:row r="39">
      <x:c r="C39" s="5"/>
      <x:c r="D39" s="5"/>
      <x:c r="F39" t="str">
        <x:f>IF(A39="","",IF(COUNTIFS($A$2:$A$101,A39,$B$2:$B$101,B39)&gt;1,"Duplicate coverage",IF(COUNTIF(Contracts!$A$2:$A$101,A39)&lt;&gt;1,"Unknown/duplicate contract",IF(COUNTIF('Sites &amp; Lifts'!$A$2:$A$101,B39)&lt;&gt;1,"Unknown/duplicate lift",IF(OR(NOT(ISNUMBER(C39)),NOT(ISNUMBER(D39)),D39&lt;C39),"Check coverage dates","OK")))))</x:f>
      </x:c>
    </x:row>
    <x:row r="40">
      <x:c r="C40" s="5"/>
      <x:c r="D40" s="5"/>
      <x:c r="F40" t="str">
        <x:f>IF(A40="","",IF(COUNTIFS($A$2:$A$101,A40,$B$2:$B$101,B40)&gt;1,"Duplicate coverage",IF(COUNTIF(Contracts!$A$2:$A$101,A40)&lt;&gt;1,"Unknown/duplicate contract",IF(COUNTIF('Sites &amp; Lifts'!$A$2:$A$101,B40)&lt;&gt;1,"Unknown/duplicate lift",IF(OR(NOT(ISNUMBER(C40)),NOT(ISNUMBER(D40)),D40&lt;C40),"Check coverage dates","OK")))))</x:f>
      </x:c>
    </x:row>
    <x:row r="41">
      <x:c r="C41" s="5"/>
      <x:c r="D41" s="5"/>
      <x:c r="F41" t="str">
        <x:f>IF(A41="","",IF(COUNTIFS($A$2:$A$101,A41,$B$2:$B$101,B41)&gt;1,"Duplicate coverage",IF(COUNTIF(Contracts!$A$2:$A$101,A41)&lt;&gt;1,"Unknown/duplicate contract",IF(COUNTIF('Sites &amp; Lifts'!$A$2:$A$101,B41)&lt;&gt;1,"Unknown/duplicate lift",IF(OR(NOT(ISNUMBER(C41)),NOT(ISNUMBER(D41)),D41&lt;C41),"Check coverage dates","OK")))))</x:f>
      </x:c>
    </x:row>
    <x:row r="42">
      <x:c r="C42" s="5"/>
      <x:c r="D42" s="5"/>
      <x:c r="F42" t="str">
        <x:f>IF(A42="","",IF(COUNTIFS($A$2:$A$101,A42,$B$2:$B$101,B42)&gt;1,"Duplicate coverage",IF(COUNTIF(Contracts!$A$2:$A$101,A42)&lt;&gt;1,"Unknown/duplicate contract",IF(COUNTIF('Sites &amp; Lifts'!$A$2:$A$101,B42)&lt;&gt;1,"Unknown/duplicate lift",IF(OR(NOT(ISNUMBER(C42)),NOT(ISNUMBER(D42)),D42&lt;C42),"Check coverage dates","OK")))))</x:f>
      </x:c>
    </x:row>
    <x:row r="43">
      <x:c r="C43" s="5"/>
      <x:c r="D43" s="5"/>
      <x:c r="F43" t="str">
        <x:f>IF(A43="","",IF(COUNTIFS($A$2:$A$101,A43,$B$2:$B$101,B43)&gt;1,"Duplicate coverage",IF(COUNTIF(Contracts!$A$2:$A$101,A43)&lt;&gt;1,"Unknown/duplicate contract",IF(COUNTIF('Sites &amp; Lifts'!$A$2:$A$101,B43)&lt;&gt;1,"Unknown/duplicate lift",IF(OR(NOT(ISNUMBER(C43)),NOT(ISNUMBER(D43)),D43&lt;C43),"Check coverage dates","OK")))))</x:f>
      </x:c>
    </x:row>
    <x:row r="44">
      <x:c r="C44" s="5"/>
      <x:c r="D44" s="5"/>
      <x:c r="F44" t="str">
        <x:f>IF(A44="","",IF(COUNTIFS($A$2:$A$101,A44,$B$2:$B$101,B44)&gt;1,"Duplicate coverage",IF(COUNTIF(Contracts!$A$2:$A$101,A44)&lt;&gt;1,"Unknown/duplicate contract",IF(COUNTIF('Sites &amp; Lifts'!$A$2:$A$101,B44)&lt;&gt;1,"Unknown/duplicate lift",IF(OR(NOT(ISNUMBER(C44)),NOT(ISNUMBER(D44)),D44&lt;C44),"Check coverage dates","OK")))))</x:f>
      </x:c>
    </x:row>
    <x:row r="45">
      <x:c r="C45" s="5"/>
      <x:c r="D45" s="5"/>
      <x:c r="F45" t="str">
        <x:f>IF(A45="","",IF(COUNTIFS($A$2:$A$101,A45,$B$2:$B$101,B45)&gt;1,"Duplicate coverage",IF(COUNTIF(Contracts!$A$2:$A$101,A45)&lt;&gt;1,"Unknown/duplicate contract",IF(COUNTIF('Sites &amp; Lifts'!$A$2:$A$101,B45)&lt;&gt;1,"Unknown/duplicate lift",IF(OR(NOT(ISNUMBER(C45)),NOT(ISNUMBER(D45)),D45&lt;C45),"Check coverage dates","OK")))))</x:f>
      </x:c>
    </x:row>
    <x:row r="46">
      <x:c r="C46" s="5"/>
      <x:c r="D46" s="5"/>
      <x:c r="F46" t="str">
        <x:f>IF(A46="","",IF(COUNTIFS($A$2:$A$101,A46,$B$2:$B$101,B46)&gt;1,"Duplicate coverage",IF(COUNTIF(Contracts!$A$2:$A$101,A46)&lt;&gt;1,"Unknown/duplicate contract",IF(COUNTIF('Sites &amp; Lifts'!$A$2:$A$101,B46)&lt;&gt;1,"Unknown/duplicate lift",IF(OR(NOT(ISNUMBER(C46)),NOT(ISNUMBER(D46)),D46&lt;C46),"Check coverage dates","OK")))))</x:f>
      </x:c>
    </x:row>
    <x:row r="47">
      <x:c r="C47" s="5"/>
      <x:c r="D47" s="5"/>
      <x:c r="F47" t="str">
        <x:f>IF(A47="","",IF(COUNTIFS($A$2:$A$101,A47,$B$2:$B$101,B47)&gt;1,"Duplicate coverage",IF(COUNTIF(Contracts!$A$2:$A$101,A47)&lt;&gt;1,"Unknown/duplicate contract",IF(COUNTIF('Sites &amp; Lifts'!$A$2:$A$101,B47)&lt;&gt;1,"Unknown/duplicate lift",IF(OR(NOT(ISNUMBER(C47)),NOT(ISNUMBER(D47)),D47&lt;C47),"Check coverage dates","OK")))))</x:f>
      </x:c>
    </x:row>
    <x:row r="48">
      <x:c r="C48" s="5"/>
      <x:c r="D48" s="5"/>
      <x:c r="F48" t="str">
        <x:f>IF(A48="","",IF(COUNTIFS($A$2:$A$101,A48,$B$2:$B$101,B48)&gt;1,"Duplicate coverage",IF(COUNTIF(Contracts!$A$2:$A$101,A48)&lt;&gt;1,"Unknown/duplicate contract",IF(COUNTIF('Sites &amp; Lifts'!$A$2:$A$101,B48)&lt;&gt;1,"Unknown/duplicate lift",IF(OR(NOT(ISNUMBER(C48)),NOT(ISNUMBER(D48)),D48&lt;C48),"Check coverage dates","OK")))))</x:f>
      </x:c>
    </x:row>
    <x:row r="49">
      <x:c r="C49" s="5"/>
      <x:c r="D49" s="5"/>
      <x:c r="F49" t="str">
        <x:f>IF(A49="","",IF(COUNTIFS($A$2:$A$101,A49,$B$2:$B$101,B49)&gt;1,"Duplicate coverage",IF(COUNTIF(Contracts!$A$2:$A$101,A49)&lt;&gt;1,"Unknown/duplicate contract",IF(COUNTIF('Sites &amp; Lifts'!$A$2:$A$101,B49)&lt;&gt;1,"Unknown/duplicate lift",IF(OR(NOT(ISNUMBER(C49)),NOT(ISNUMBER(D49)),D49&lt;C49),"Check coverage dates","OK")))))</x:f>
      </x:c>
    </x:row>
    <x:row r="50">
      <x:c r="C50" s="5"/>
      <x:c r="D50" s="5"/>
      <x:c r="F50" t="str">
        <x:f>IF(A50="","",IF(COUNTIFS($A$2:$A$101,A50,$B$2:$B$101,B50)&gt;1,"Duplicate coverage",IF(COUNTIF(Contracts!$A$2:$A$101,A50)&lt;&gt;1,"Unknown/duplicate contract",IF(COUNTIF('Sites &amp; Lifts'!$A$2:$A$101,B50)&lt;&gt;1,"Unknown/duplicate lift",IF(OR(NOT(ISNUMBER(C50)),NOT(ISNUMBER(D50)),D50&lt;C50),"Check coverage dates","OK")))))</x:f>
      </x:c>
    </x:row>
    <x:row r="51">
      <x:c r="C51" s="5"/>
      <x:c r="D51" s="5"/>
      <x:c r="F51" t="str">
        <x:f>IF(A51="","",IF(COUNTIFS($A$2:$A$101,A51,$B$2:$B$101,B51)&gt;1,"Duplicate coverage",IF(COUNTIF(Contracts!$A$2:$A$101,A51)&lt;&gt;1,"Unknown/duplicate contract",IF(COUNTIF('Sites &amp; Lifts'!$A$2:$A$101,B51)&lt;&gt;1,"Unknown/duplicate lift",IF(OR(NOT(ISNUMBER(C51)),NOT(ISNUMBER(D51)),D51&lt;C51),"Check coverage dates","OK")))))</x:f>
      </x:c>
    </x:row>
    <x:row r="52">
      <x:c r="C52" s="5"/>
      <x:c r="D52" s="5"/>
      <x:c r="F52" t="str">
        <x:f>IF(A52="","",IF(COUNTIFS($A$2:$A$101,A52,$B$2:$B$101,B52)&gt;1,"Duplicate coverage",IF(COUNTIF(Contracts!$A$2:$A$101,A52)&lt;&gt;1,"Unknown/duplicate contract",IF(COUNTIF('Sites &amp; Lifts'!$A$2:$A$101,B52)&lt;&gt;1,"Unknown/duplicate lift",IF(OR(NOT(ISNUMBER(C52)),NOT(ISNUMBER(D52)),D52&lt;C52),"Check coverage dates","OK")))))</x:f>
      </x:c>
    </x:row>
    <x:row r="53">
      <x:c r="C53" s="5"/>
      <x:c r="D53" s="5"/>
      <x:c r="F53" t="str">
        <x:f>IF(A53="","",IF(COUNTIFS($A$2:$A$101,A53,$B$2:$B$101,B53)&gt;1,"Duplicate coverage",IF(COUNTIF(Contracts!$A$2:$A$101,A53)&lt;&gt;1,"Unknown/duplicate contract",IF(COUNTIF('Sites &amp; Lifts'!$A$2:$A$101,B53)&lt;&gt;1,"Unknown/duplicate lift",IF(OR(NOT(ISNUMBER(C53)),NOT(ISNUMBER(D53)),D53&lt;C53),"Check coverage dates","OK")))))</x:f>
      </x:c>
    </x:row>
    <x:row r="54">
      <x:c r="C54" s="5"/>
      <x:c r="D54" s="5"/>
      <x:c r="F54" t="str">
        <x:f>IF(A54="","",IF(COUNTIFS($A$2:$A$101,A54,$B$2:$B$101,B54)&gt;1,"Duplicate coverage",IF(COUNTIF(Contracts!$A$2:$A$101,A54)&lt;&gt;1,"Unknown/duplicate contract",IF(COUNTIF('Sites &amp; Lifts'!$A$2:$A$101,B54)&lt;&gt;1,"Unknown/duplicate lift",IF(OR(NOT(ISNUMBER(C54)),NOT(ISNUMBER(D54)),D54&lt;C54),"Check coverage dates","OK")))))</x:f>
      </x:c>
    </x:row>
    <x:row r="55">
      <x:c r="C55" s="5"/>
      <x:c r="D55" s="5"/>
      <x:c r="F55" t="str">
        <x:f>IF(A55="","",IF(COUNTIFS($A$2:$A$101,A55,$B$2:$B$101,B55)&gt;1,"Duplicate coverage",IF(COUNTIF(Contracts!$A$2:$A$101,A55)&lt;&gt;1,"Unknown/duplicate contract",IF(COUNTIF('Sites &amp; Lifts'!$A$2:$A$101,B55)&lt;&gt;1,"Unknown/duplicate lift",IF(OR(NOT(ISNUMBER(C55)),NOT(ISNUMBER(D55)),D55&lt;C55),"Check coverage dates","OK")))))</x:f>
      </x:c>
    </x:row>
    <x:row r="56">
      <x:c r="C56" s="5"/>
      <x:c r="D56" s="5"/>
      <x:c r="F56" t="str">
        <x:f>IF(A56="","",IF(COUNTIFS($A$2:$A$101,A56,$B$2:$B$101,B56)&gt;1,"Duplicate coverage",IF(COUNTIF(Contracts!$A$2:$A$101,A56)&lt;&gt;1,"Unknown/duplicate contract",IF(COUNTIF('Sites &amp; Lifts'!$A$2:$A$101,B56)&lt;&gt;1,"Unknown/duplicate lift",IF(OR(NOT(ISNUMBER(C56)),NOT(ISNUMBER(D56)),D56&lt;C56),"Check coverage dates","OK")))))</x:f>
      </x:c>
    </x:row>
    <x:row r="57">
      <x:c r="C57" s="5"/>
      <x:c r="D57" s="5"/>
      <x:c r="F57" t="str">
        <x:f>IF(A57="","",IF(COUNTIFS($A$2:$A$101,A57,$B$2:$B$101,B57)&gt;1,"Duplicate coverage",IF(COUNTIF(Contracts!$A$2:$A$101,A57)&lt;&gt;1,"Unknown/duplicate contract",IF(COUNTIF('Sites &amp; Lifts'!$A$2:$A$101,B57)&lt;&gt;1,"Unknown/duplicate lift",IF(OR(NOT(ISNUMBER(C57)),NOT(ISNUMBER(D57)),D57&lt;C57),"Check coverage dates","OK")))))</x:f>
      </x:c>
    </x:row>
    <x:row r="58">
      <x:c r="C58" s="5"/>
      <x:c r="D58" s="5"/>
      <x:c r="F58" t="str">
        <x:f>IF(A58="","",IF(COUNTIFS($A$2:$A$101,A58,$B$2:$B$101,B58)&gt;1,"Duplicate coverage",IF(COUNTIF(Contracts!$A$2:$A$101,A58)&lt;&gt;1,"Unknown/duplicate contract",IF(COUNTIF('Sites &amp; Lifts'!$A$2:$A$101,B58)&lt;&gt;1,"Unknown/duplicate lift",IF(OR(NOT(ISNUMBER(C58)),NOT(ISNUMBER(D58)),D58&lt;C58),"Check coverage dates","OK")))))</x:f>
      </x:c>
    </x:row>
    <x:row r="59">
      <x:c r="C59" s="5"/>
      <x:c r="D59" s="5"/>
      <x:c r="F59" t="str">
        <x:f>IF(A59="","",IF(COUNTIFS($A$2:$A$101,A59,$B$2:$B$101,B59)&gt;1,"Duplicate coverage",IF(COUNTIF(Contracts!$A$2:$A$101,A59)&lt;&gt;1,"Unknown/duplicate contract",IF(COUNTIF('Sites &amp; Lifts'!$A$2:$A$101,B59)&lt;&gt;1,"Unknown/duplicate lift",IF(OR(NOT(ISNUMBER(C59)),NOT(ISNUMBER(D59)),D59&lt;C59),"Check coverage dates","OK")))))</x:f>
      </x:c>
    </x:row>
    <x:row r="60">
      <x:c r="C60" s="5"/>
      <x:c r="D60" s="5"/>
      <x:c r="F60" t="str">
        <x:f>IF(A60="","",IF(COUNTIFS($A$2:$A$101,A60,$B$2:$B$101,B60)&gt;1,"Duplicate coverage",IF(COUNTIF(Contracts!$A$2:$A$101,A60)&lt;&gt;1,"Unknown/duplicate contract",IF(COUNTIF('Sites &amp; Lifts'!$A$2:$A$101,B60)&lt;&gt;1,"Unknown/duplicate lift",IF(OR(NOT(ISNUMBER(C60)),NOT(ISNUMBER(D60)),D60&lt;C60),"Check coverage dates","OK")))))</x:f>
      </x:c>
    </x:row>
    <x:row r="61">
      <x:c r="C61" s="5"/>
      <x:c r="D61" s="5"/>
      <x:c r="F61" t="str">
        <x:f>IF(A61="","",IF(COUNTIFS($A$2:$A$101,A61,$B$2:$B$101,B61)&gt;1,"Duplicate coverage",IF(COUNTIF(Contracts!$A$2:$A$101,A61)&lt;&gt;1,"Unknown/duplicate contract",IF(COUNTIF('Sites &amp; Lifts'!$A$2:$A$101,B61)&lt;&gt;1,"Unknown/duplicate lift",IF(OR(NOT(ISNUMBER(C61)),NOT(ISNUMBER(D61)),D61&lt;C61),"Check coverage dates","OK")))))</x:f>
      </x:c>
    </x:row>
    <x:row r="62">
      <x:c r="C62" s="5"/>
      <x:c r="D62" s="5"/>
      <x:c r="F62" t="str">
        <x:f>IF(A62="","",IF(COUNTIFS($A$2:$A$101,A62,$B$2:$B$101,B62)&gt;1,"Duplicate coverage",IF(COUNTIF(Contracts!$A$2:$A$101,A62)&lt;&gt;1,"Unknown/duplicate contract",IF(COUNTIF('Sites &amp; Lifts'!$A$2:$A$101,B62)&lt;&gt;1,"Unknown/duplicate lift",IF(OR(NOT(ISNUMBER(C62)),NOT(ISNUMBER(D62)),D62&lt;C62),"Check coverage dates","OK")))))</x:f>
      </x:c>
    </x:row>
    <x:row r="63">
      <x:c r="C63" s="5"/>
      <x:c r="D63" s="5"/>
      <x:c r="F63" t="str">
        <x:f>IF(A63="","",IF(COUNTIFS($A$2:$A$101,A63,$B$2:$B$101,B63)&gt;1,"Duplicate coverage",IF(COUNTIF(Contracts!$A$2:$A$101,A63)&lt;&gt;1,"Unknown/duplicate contract",IF(COUNTIF('Sites &amp; Lifts'!$A$2:$A$101,B63)&lt;&gt;1,"Unknown/duplicate lift",IF(OR(NOT(ISNUMBER(C63)),NOT(ISNUMBER(D63)),D63&lt;C63),"Check coverage dates","OK")))))</x:f>
      </x:c>
    </x:row>
    <x:row r="64">
      <x:c r="C64" s="5"/>
      <x:c r="D64" s="5"/>
      <x:c r="F64" t="str">
        <x:f>IF(A64="","",IF(COUNTIFS($A$2:$A$101,A64,$B$2:$B$101,B64)&gt;1,"Duplicate coverage",IF(COUNTIF(Contracts!$A$2:$A$101,A64)&lt;&gt;1,"Unknown/duplicate contract",IF(COUNTIF('Sites &amp; Lifts'!$A$2:$A$101,B64)&lt;&gt;1,"Unknown/duplicate lift",IF(OR(NOT(ISNUMBER(C64)),NOT(ISNUMBER(D64)),D64&lt;C64),"Check coverage dates","OK")))))</x:f>
      </x:c>
    </x:row>
    <x:row r="65">
      <x:c r="C65" s="5"/>
      <x:c r="D65" s="5"/>
      <x:c r="F65" t="str">
        <x:f>IF(A65="","",IF(COUNTIFS($A$2:$A$101,A65,$B$2:$B$101,B65)&gt;1,"Duplicate coverage",IF(COUNTIF(Contracts!$A$2:$A$101,A65)&lt;&gt;1,"Unknown/duplicate contract",IF(COUNTIF('Sites &amp; Lifts'!$A$2:$A$101,B65)&lt;&gt;1,"Unknown/duplicate lift",IF(OR(NOT(ISNUMBER(C65)),NOT(ISNUMBER(D65)),D65&lt;C65),"Check coverage dates","OK")))))</x:f>
      </x:c>
    </x:row>
    <x:row r="66">
      <x:c r="C66" s="5"/>
      <x:c r="D66" s="5"/>
      <x:c r="F66" t="str">
        <x:f>IF(A66="","",IF(COUNTIFS($A$2:$A$101,A66,$B$2:$B$101,B66)&gt;1,"Duplicate coverage",IF(COUNTIF(Contracts!$A$2:$A$101,A66)&lt;&gt;1,"Unknown/duplicate contract",IF(COUNTIF('Sites &amp; Lifts'!$A$2:$A$101,B66)&lt;&gt;1,"Unknown/duplicate lift",IF(OR(NOT(ISNUMBER(C66)),NOT(ISNUMBER(D66)),D66&lt;C66),"Check coverage dates","OK")))))</x:f>
      </x:c>
    </x:row>
    <x:row r="67">
      <x:c r="C67" s="5"/>
      <x:c r="D67" s="5"/>
      <x:c r="F67" t="str">
        <x:f>IF(A67="","",IF(COUNTIFS($A$2:$A$101,A67,$B$2:$B$101,B67)&gt;1,"Duplicate coverage",IF(COUNTIF(Contracts!$A$2:$A$101,A67)&lt;&gt;1,"Unknown/duplicate contract",IF(COUNTIF('Sites &amp; Lifts'!$A$2:$A$101,B67)&lt;&gt;1,"Unknown/duplicate lift",IF(OR(NOT(ISNUMBER(C67)),NOT(ISNUMBER(D67)),D67&lt;C67),"Check coverage dates","OK")))))</x:f>
      </x:c>
    </x:row>
    <x:row r="68">
      <x:c r="C68" s="5"/>
      <x:c r="D68" s="5"/>
      <x:c r="F68" t="str">
        <x:f>IF(A68="","",IF(COUNTIFS($A$2:$A$101,A68,$B$2:$B$101,B68)&gt;1,"Duplicate coverage",IF(COUNTIF(Contracts!$A$2:$A$101,A68)&lt;&gt;1,"Unknown/duplicate contract",IF(COUNTIF('Sites &amp; Lifts'!$A$2:$A$101,B68)&lt;&gt;1,"Unknown/duplicate lift",IF(OR(NOT(ISNUMBER(C68)),NOT(ISNUMBER(D68)),D68&lt;C68),"Check coverage dates","OK")))))</x:f>
      </x:c>
    </x:row>
    <x:row r="69">
      <x:c r="C69" s="5"/>
      <x:c r="D69" s="5"/>
      <x:c r="F69" t="str">
        <x:f>IF(A69="","",IF(COUNTIFS($A$2:$A$101,A69,$B$2:$B$101,B69)&gt;1,"Duplicate coverage",IF(COUNTIF(Contracts!$A$2:$A$101,A69)&lt;&gt;1,"Unknown/duplicate contract",IF(COUNTIF('Sites &amp; Lifts'!$A$2:$A$101,B69)&lt;&gt;1,"Unknown/duplicate lift",IF(OR(NOT(ISNUMBER(C69)),NOT(ISNUMBER(D69)),D69&lt;C69),"Check coverage dates","OK")))))</x:f>
      </x:c>
    </x:row>
    <x:row r="70">
      <x:c r="C70" s="5"/>
      <x:c r="D70" s="5"/>
      <x:c r="F70" t="str">
        <x:f>IF(A70="","",IF(COUNTIFS($A$2:$A$101,A70,$B$2:$B$101,B70)&gt;1,"Duplicate coverage",IF(COUNTIF(Contracts!$A$2:$A$101,A70)&lt;&gt;1,"Unknown/duplicate contract",IF(COUNTIF('Sites &amp; Lifts'!$A$2:$A$101,B70)&lt;&gt;1,"Unknown/duplicate lift",IF(OR(NOT(ISNUMBER(C70)),NOT(ISNUMBER(D70)),D70&lt;C70),"Check coverage dates","OK")))))</x:f>
      </x:c>
    </x:row>
    <x:row r="71">
      <x:c r="C71" s="5"/>
      <x:c r="D71" s="5"/>
      <x:c r="F71" t="str">
        <x:f>IF(A71="","",IF(COUNTIFS($A$2:$A$101,A71,$B$2:$B$101,B71)&gt;1,"Duplicate coverage",IF(COUNTIF(Contracts!$A$2:$A$101,A71)&lt;&gt;1,"Unknown/duplicate contract",IF(COUNTIF('Sites &amp; Lifts'!$A$2:$A$101,B71)&lt;&gt;1,"Unknown/duplicate lift",IF(OR(NOT(ISNUMBER(C71)),NOT(ISNUMBER(D71)),D71&lt;C71),"Check coverage dates","OK")))))</x:f>
      </x:c>
    </x:row>
    <x:row r="72">
      <x:c r="C72" s="5"/>
      <x:c r="D72" s="5"/>
      <x:c r="F72" t="str">
        <x:f>IF(A72="","",IF(COUNTIFS($A$2:$A$101,A72,$B$2:$B$101,B72)&gt;1,"Duplicate coverage",IF(COUNTIF(Contracts!$A$2:$A$101,A72)&lt;&gt;1,"Unknown/duplicate contract",IF(COUNTIF('Sites &amp; Lifts'!$A$2:$A$101,B72)&lt;&gt;1,"Unknown/duplicate lift",IF(OR(NOT(ISNUMBER(C72)),NOT(ISNUMBER(D72)),D72&lt;C72),"Check coverage dates","OK")))))</x:f>
      </x:c>
    </x:row>
    <x:row r="73">
      <x:c r="C73" s="5"/>
      <x:c r="D73" s="5"/>
      <x:c r="F73" t="str">
        <x:f>IF(A73="","",IF(COUNTIFS($A$2:$A$101,A73,$B$2:$B$101,B73)&gt;1,"Duplicate coverage",IF(COUNTIF(Contracts!$A$2:$A$101,A73)&lt;&gt;1,"Unknown/duplicate contract",IF(COUNTIF('Sites &amp; Lifts'!$A$2:$A$101,B73)&lt;&gt;1,"Unknown/duplicate lift",IF(OR(NOT(ISNUMBER(C73)),NOT(ISNUMBER(D73)),D73&lt;C73),"Check coverage dates","OK")))))</x:f>
      </x:c>
    </x:row>
    <x:row r="74">
      <x:c r="C74" s="5"/>
      <x:c r="D74" s="5"/>
      <x:c r="F74" t="str">
        <x:f>IF(A74="","",IF(COUNTIFS($A$2:$A$101,A74,$B$2:$B$101,B74)&gt;1,"Duplicate coverage",IF(COUNTIF(Contracts!$A$2:$A$101,A74)&lt;&gt;1,"Unknown/duplicate contract",IF(COUNTIF('Sites &amp; Lifts'!$A$2:$A$101,B74)&lt;&gt;1,"Unknown/duplicate lift",IF(OR(NOT(ISNUMBER(C74)),NOT(ISNUMBER(D74)),D74&lt;C74),"Check coverage dates","OK")))))</x:f>
      </x:c>
    </x:row>
    <x:row r="75">
      <x:c r="C75" s="5"/>
      <x:c r="D75" s="5"/>
      <x:c r="F75" t="str">
        <x:f>IF(A75="","",IF(COUNTIFS($A$2:$A$101,A75,$B$2:$B$101,B75)&gt;1,"Duplicate coverage",IF(COUNTIF(Contracts!$A$2:$A$101,A75)&lt;&gt;1,"Unknown/duplicate contract",IF(COUNTIF('Sites &amp; Lifts'!$A$2:$A$101,B75)&lt;&gt;1,"Unknown/duplicate lift",IF(OR(NOT(ISNUMBER(C75)),NOT(ISNUMBER(D75)),D75&lt;C75),"Check coverage dates","OK")))))</x:f>
      </x:c>
    </x:row>
    <x:row r="76">
      <x:c r="C76" s="5"/>
      <x:c r="D76" s="5"/>
      <x:c r="F76" t="str">
        <x:f>IF(A76="","",IF(COUNTIFS($A$2:$A$101,A76,$B$2:$B$101,B76)&gt;1,"Duplicate coverage",IF(COUNTIF(Contracts!$A$2:$A$101,A76)&lt;&gt;1,"Unknown/duplicate contract",IF(COUNTIF('Sites &amp; Lifts'!$A$2:$A$101,B76)&lt;&gt;1,"Unknown/duplicate lift",IF(OR(NOT(ISNUMBER(C76)),NOT(ISNUMBER(D76)),D76&lt;C76),"Check coverage dates","OK")))))</x:f>
      </x:c>
    </x:row>
    <x:row r="77">
      <x:c r="C77" s="5"/>
      <x:c r="D77" s="5"/>
      <x:c r="F77" t="str">
        <x:f>IF(A77="","",IF(COUNTIFS($A$2:$A$101,A77,$B$2:$B$101,B77)&gt;1,"Duplicate coverage",IF(COUNTIF(Contracts!$A$2:$A$101,A77)&lt;&gt;1,"Unknown/duplicate contract",IF(COUNTIF('Sites &amp; Lifts'!$A$2:$A$101,B77)&lt;&gt;1,"Unknown/duplicate lift",IF(OR(NOT(ISNUMBER(C77)),NOT(ISNUMBER(D77)),D77&lt;C77),"Check coverage dates","OK")))))</x:f>
      </x:c>
    </x:row>
    <x:row r="78">
      <x:c r="C78" s="5"/>
      <x:c r="D78" s="5"/>
      <x:c r="F78" t="str">
        <x:f>IF(A78="","",IF(COUNTIFS($A$2:$A$101,A78,$B$2:$B$101,B78)&gt;1,"Duplicate coverage",IF(COUNTIF(Contracts!$A$2:$A$101,A78)&lt;&gt;1,"Unknown/duplicate contract",IF(COUNTIF('Sites &amp; Lifts'!$A$2:$A$101,B78)&lt;&gt;1,"Unknown/duplicate lift",IF(OR(NOT(ISNUMBER(C78)),NOT(ISNUMBER(D78)),D78&lt;C78),"Check coverage dates","OK")))))</x:f>
      </x:c>
    </x:row>
    <x:row r="79">
      <x:c r="C79" s="5"/>
      <x:c r="D79" s="5"/>
      <x:c r="F79" t="str">
        <x:f>IF(A79="","",IF(COUNTIFS($A$2:$A$101,A79,$B$2:$B$101,B79)&gt;1,"Duplicate coverage",IF(COUNTIF(Contracts!$A$2:$A$101,A79)&lt;&gt;1,"Unknown/duplicate contract",IF(COUNTIF('Sites &amp; Lifts'!$A$2:$A$101,B79)&lt;&gt;1,"Unknown/duplicate lift",IF(OR(NOT(ISNUMBER(C79)),NOT(ISNUMBER(D79)),D79&lt;C79),"Check coverage dates","OK")))))</x:f>
      </x:c>
    </x:row>
    <x:row r="80">
      <x:c r="C80" s="5"/>
      <x:c r="D80" s="5"/>
      <x:c r="F80" t="str">
        <x:f>IF(A80="","",IF(COUNTIFS($A$2:$A$101,A80,$B$2:$B$101,B80)&gt;1,"Duplicate coverage",IF(COUNTIF(Contracts!$A$2:$A$101,A80)&lt;&gt;1,"Unknown/duplicate contract",IF(COUNTIF('Sites &amp; Lifts'!$A$2:$A$101,B80)&lt;&gt;1,"Unknown/duplicate lift",IF(OR(NOT(ISNUMBER(C80)),NOT(ISNUMBER(D80)),D80&lt;C80),"Check coverage dates","OK")))))</x:f>
      </x:c>
    </x:row>
    <x:row r="81">
      <x:c r="C81" s="5"/>
      <x:c r="D81" s="5"/>
      <x:c r="F81" t="str">
        <x:f>IF(A81="","",IF(COUNTIFS($A$2:$A$101,A81,$B$2:$B$101,B81)&gt;1,"Duplicate coverage",IF(COUNTIF(Contracts!$A$2:$A$101,A81)&lt;&gt;1,"Unknown/duplicate contract",IF(COUNTIF('Sites &amp; Lifts'!$A$2:$A$101,B81)&lt;&gt;1,"Unknown/duplicate lift",IF(OR(NOT(ISNUMBER(C81)),NOT(ISNUMBER(D81)),D81&lt;C81),"Check coverage dates","OK")))))</x:f>
      </x:c>
    </x:row>
    <x:row r="82">
      <x:c r="C82" s="5"/>
      <x:c r="D82" s="5"/>
      <x:c r="F82" t="str">
        <x:f>IF(A82="","",IF(COUNTIFS($A$2:$A$101,A82,$B$2:$B$101,B82)&gt;1,"Duplicate coverage",IF(COUNTIF(Contracts!$A$2:$A$101,A82)&lt;&gt;1,"Unknown/duplicate contract",IF(COUNTIF('Sites &amp; Lifts'!$A$2:$A$101,B82)&lt;&gt;1,"Unknown/duplicate lift",IF(OR(NOT(ISNUMBER(C82)),NOT(ISNUMBER(D82)),D82&lt;C82),"Check coverage dates","OK")))))</x:f>
      </x:c>
    </x:row>
    <x:row r="83">
      <x:c r="C83" s="5"/>
      <x:c r="D83" s="5"/>
      <x:c r="F83" t="str">
        <x:f>IF(A83="","",IF(COUNTIFS($A$2:$A$101,A83,$B$2:$B$101,B83)&gt;1,"Duplicate coverage",IF(COUNTIF(Contracts!$A$2:$A$101,A83)&lt;&gt;1,"Unknown/duplicate contract",IF(COUNTIF('Sites &amp; Lifts'!$A$2:$A$101,B83)&lt;&gt;1,"Unknown/duplicate lift",IF(OR(NOT(ISNUMBER(C83)),NOT(ISNUMBER(D83)),D83&lt;C83),"Check coverage dates","OK")))))</x:f>
      </x:c>
    </x:row>
    <x:row r="84">
      <x:c r="C84" s="5"/>
      <x:c r="D84" s="5"/>
      <x:c r="F84" t="str">
        <x:f>IF(A84="","",IF(COUNTIFS($A$2:$A$101,A84,$B$2:$B$101,B84)&gt;1,"Duplicate coverage",IF(COUNTIF(Contracts!$A$2:$A$101,A84)&lt;&gt;1,"Unknown/duplicate contract",IF(COUNTIF('Sites &amp; Lifts'!$A$2:$A$101,B84)&lt;&gt;1,"Unknown/duplicate lift",IF(OR(NOT(ISNUMBER(C84)),NOT(ISNUMBER(D84)),D84&lt;C84),"Check coverage dates","OK")))))</x:f>
      </x:c>
    </x:row>
    <x:row r="85">
      <x:c r="C85" s="5"/>
      <x:c r="D85" s="5"/>
      <x:c r="F85" t="str">
        <x:f>IF(A85="","",IF(COUNTIFS($A$2:$A$101,A85,$B$2:$B$101,B85)&gt;1,"Duplicate coverage",IF(COUNTIF(Contracts!$A$2:$A$101,A85)&lt;&gt;1,"Unknown/duplicate contract",IF(COUNTIF('Sites &amp; Lifts'!$A$2:$A$101,B85)&lt;&gt;1,"Unknown/duplicate lift",IF(OR(NOT(ISNUMBER(C85)),NOT(ISNUMBER(D85)),D85&lt;C85),"Check coverage dates","OK")))))</x:f>
      </x:c>
    </x:row>
    <x:row r="86">
      <x:c r="C86" s="5"/>
      <x:c r="D86" s="5"/>
      <x:c r="F86" t="str">
        <x:f>IF(A86="","",IF(COUNTIFS($A$2:$A$101,A86,$B$2:$B$101,B86)&gt;1,"Duplicate coverage",IF(COUNTIF(Contracts!$A$2:$A$101,A86)&lt;&gt;1,"Unknown/duplicate contract",IF(COUNTIF('Sites &amp; Lifts'!$A$2:$A$101,B86)&lt;&gt;1,"Unknown/duplicate lift",IF(OR(NOT(ISNUMBER(C86)),NOT(ISNUMBER(D86)),D86&lt;C86),"Check coverage dates","OK")))))</x:f>
      </x:c>
    </x:row>
    <x:row r="87">
      <x:c r="C87" s="5"/>
      <x:c r="D87" s="5"/>
      <x:c r="F87" t="str">
        <x:f>IF(A87="","",IF(COUNTIFS($A$2:$A$101,A87,$B$2:$B$101,B87)&gt;1,"Duplicate coverage",IF(COUNTIF(Contracts!$A$2:$A$101,A87)&lt;&gt;1,"Unknown/duplicate contract",IF(COUNTIF('Sites &amp; Lifts'!$A$2:$A$101,B87)&lt;&gt;1,"Unknown/duplicate lift",IF(OR(NOT(ISNUMBER(C87)),NOT(ISNUMBER(D87)),D87&lt;C87),"Check coverage dates","OK")))))</x:f>
      </x:c>
    </x:row>
    <x:row r="88">
      <x:c r="C88" s="5"/>
      <x:c r="D88" s="5"/>
      <x:c r="F88" t="str">
        <x:f>IF(A88="","",IF(COUNTIFS($A$2:$A$101,A88,$B$2:$B$101,B88)&gt;1,"Duplicate coverage",IF(COUNTIF(Contracts!$A$2:$A$101,A88)&lt;&gt;1,"Unknown/duplicate contract",IF(COUNTIF('Sites &amp; Lifts'!$A$2:$A$101,B88)&lt;&gt;1,"Unknown/duplicate lift",IF(OR(NOT(ISNUMBER(C88)),NOT(ISNUMBER(D88)),D88&lt;C88),"Check coverage dates","OK")))))</x:f>
      </x:c>
    </x:row>
    <x:row r="89">
      <x:c r="C89" s="5"/>
      <x:c r="D89" s="5"/>
      <x:c r="F89" t="str">
        <x:f>IF(A89="","",IF(COUNTIFS($A$2:$A$101,A89,$B$2:$B$101,B89)&gt;1,"Duplicate coverage",IF(COUNTIF(Contracts!$A$2:$A$101,A89)&lt;&gt;1,"Unknown/duplicate contract",IF(COUNTIF('Sites &amp; Lifts'!$A$2:$A$101,B89)&lt;&gt;1,"Unknown/duplicate lift",IF(OR(NOT(ISNUMBER(C89)),NOT(ISNUMBER(D89)),D89&lt;C89),"Check coverage dates","OK")))))</x:f>
      </x:c>
    </x:row>
    <x:row r="90">
      <x:c r="C90" s="5"/>
      <x:c r="D90" s="5"/>
      <x:c r="F90" t="str">
        <x:f>IF(A90="","",IF(COUNTIFS($A$2:$A$101,A90,$B$2:$B$101,B90)&gt;1,"Duplicate coverage",IF(COUNTIF(Contracts!$A$2:$A$101,A90)&lt;&gt;1,"Unknown/duplicate contract",IF(COUNTIF('Sites &amp; Lifts'!$A$2:$A$101,B90)&lt;&gt;1,"Unknown/duplicate lift",IF(OR(NOT(ISNUMBER(C90)),NOT(ISNUMBER(D90)),D90&lt;C90),"Check coverage dates","OK")))))</x:f>
      </x:c>
    </x:row>
    <x:row r="91">
      <x:c r="C91" s="5"/>
      <x:c r="D91" s="5"/>
      <x:c r="F91" t="str">
        <x:f>IF(A91="","",IF(COUNTIFS($A$2:$A$101,A91,$B$2:$B$101,B91)&gt;1,"Duplicate coverage",IF(COUNTIF(Contracts!$A$2:$A$101,A91)&lt;&gt;1,"Unknown/duplicate contract",IF(COUNTIF('Sites &amp; Lifts'!$A$2:$A$101,B91)&lt;&gt;1,"Unknown/duplicate lift",IF(OR(NOT(ISNUMBER(C91)),NOT(ISNUMBER(D91)),D91&lt;C91),"Check coverage dates","OK")))))</x:f>
      </x:c>
    </x:row>
    <x:row r="92">
      <x:c r="C92" s="5"/>
      <x:c r="D92" s="5"/>
      <x:c r="F92" t="str">
        <x:f>IF(A92="","",IF(COUNTIFS($A$2:$A$101,A92,$B$2:$B$101,B92)&gt;1,"Duplicate coverage",IF(COUNTIF(Contracts!$A$2:$A$101,A92)&lt;&gt;1,"Unknown/duplicate contract",IF(COUNTIF('Sites &amp; Lifts'!$A$2:$A$101,B92)&lt;&gt;1,"Unknown/duplicate lift",IF(OR(NOT(ISNUMBER(C92)),NOT(ISNUMBER(D92)),D92&lt;C92),"Check coverage dates","OK")))))</x:f>
      </x:c>
    </x:row>
    <x:row r="93">
      <x:c r="C93" s="5"/>
      <x:c r="D93" s="5"/>
      <x:c r="F93" t="str">
        <x:f>IF(A93="","",IF(COUNTIFS($A$2:$A$101,A93,$B$2:$B$101,B93)&gt;1,"Duplicate coverage",IF(COUNTIF(Contracts!$A$2:$A$101,A93)&lt;&gt;1,"Unknown/duplicate contract",IF(COUNTIF('Sites &amp; Lifts'!$A$2:$A$101,B93)&lt;&gt;1,"Unknown/duplicate lift",IF(OR(NOT(ISNUMBER(C93)),NOT(ISNUMBER(D93)),D93&lt;C93),"Check coverage dates","OK")))))</x:f>
      </x:c>
    </x:row>
    <x:row r="94">
      <x:c r="C94" s="5"/>
      <x:c r="D94" s="5"/>
      <x:c r="F94" t="str">
        <x:f>IF(A94="","",IF(COUNTIFS($A$2:$A$101,A94,$B$2:$B$101,B94)&gt;1,"Duplicate coverage",IF(COUNTIF(Contracts!$A$2:$A$101,A94)&lt;&gt;1,"Unknown/duplicate contract",IF(COUNTIF('Sites &amp; Lifts'!$A$2:$A$101,B94)&lt;&gt;1,"Unknown/duplicate lift",IF(OR(NOT(ISNUMBER(C94)),NOT(ISNUMBER(D94)),D94&lt;C94),"Check coverage dates","OK")))))</x:f>
      </x:c>
    </x:row>
    <x:row r="95">
      <x:c r="C95" s="5"/>
      <x:c r="D95" s="5"/>
      <x:c r="F95" t="str">
        <x:f>IF(A95="","",IF(COUNTIFS($A$2:$A$101,A95,$B$2:$B$101,B95)&gt;1,"Duplicate coverage",IF(COUNTIF(Contracts!$A$2:$A$101,A95)&lt;&gt;1,"Unknown/duplicate contract",IF(COUNTIF('Sites &amp; Lifts'!$A$2:$A$101,B95)&lt;&gt;1,"Unknown/duplicate lift",IF(OR(NOT(ISNUMBER(C95)),NOT(ISNUMBER(D95)),D95&lt;C95),"Check coverage dates","OK")))))</x:f>
      </x:c>
    </x:row>
    <x:row r="96">
      <x:c r="C96" s="5"/>
      <x:c r="D96" s="5"/>
      <x:c r="F96" t="str">
        <x:f>IF(A96="","",IF(COUNTIFS($A$2:$A$101,A96,$B$2:$B$101,B96)&gt;1,"Duplicate coverage",IF(COUNTIF(Contracts!$A$2:$A$101,A96)&lt;&gt;1,"Unknown/duplicate contract",IF(COUNTIF('Sites &amp; Lifts'!$A$2:$A$101,B96)&lt;&gt;1,"Unknown/duplicate lift",IF(OR(NOT(ISNUMBER(C96)),NOT(ISNUMBER(D96)),D96&lt;C96),"Check coverage dates","OK")))))</x:f>
      </x:c>
    </x:row>
    <x:row r="97">
      <x:c r="C97" s="5"/>
      <x:c r="D97" s="5"/>
      <x:c r="F97" t="str">
        <x:f>IF(A97="","",IF(COUNTIFS($A$2:$A$101,A97,$B$2:$B$101,B97)&gt;1,"Duplicate coverage",IF(COUNTIF(Contracts!$A$2:$A$101,A97)&lt;&gt;1,"Unknown/duplicate contract",IF(COUNTIF('Sites &amp; Lifts'!$A$2:$A$101,B97)&lt;&gt;1,"Unknown/duplicate lift",IF(OR(NOT(ISNUMBER(C97)),NOT(ISNUMBER(D97)),D97&lt;C97),"Check coverage dates","OK")))))</x:f>
      </x:c>
    </x:row>
    <x:row r="98">
      <x:c r="C98" s="5"/>
      <x:c r="D98" s="5"/>
      <x:c r="F98" t="str">
        <x:f>IF(A98="","",IF(COUNTIFS($A$2:$A$101,A98,$B$2:$B$101,B98)&gt;1,"Duplicate coverage",IF(COUNTIF(Contracts!$A$2:$A$101,A98)&lt;&gt;1,"Unknown/duplicate contract",IF(COUNTIF('Sites &amp; Lifts'!$A$2:$A$101,B98)&lt;&gt;1,"Unknown/duplicate lift",IF(OR(NOT(ISNUMBER(C98)),NOT(ISNUMBER(D98)),D98&lt;C98),"Check coverage dates","OK")))))</x:f>
      </x:c>
    </x:row>
    <x:row r="99">
      <x:c r="C99" s="5"/>
      <x:c r="D99" s="5"/>
      <x:c r="F99" t="str">
        <x:f>IF(A99="","",IF(COUNTIFS($A$2:$A$101,A99,$B$2:$B$101,B99)&gt;1,"Duplicate coverage",IF(COUNTIF(Contracts!$A$2:$A$101,A99)&lt;&gt;1,"Unknown/duplicate contract",IF(COUNTIF('Sites &amp; Lifts'!$A$2:$A$101,B99)&lt;&gt;1,"Unknown/duplicate lift",IF(OR(NOT(ISNUMBER(C99)),NOT(ISNUMBER(D99)),D99&lt;C99),"Check coverage dates","OK")))))</x:f>
      </x:c>
    </x:row>
    <x:row r="100">
      <x:c r="C100" s="5"/>
      <x:c r="D100" s="5"/>
      <x:c r="F100" t="str">
        <x:f>IF(A100="","",IF(COUNTIFS($A$2:$A$101,A100,$B$2:$B$101,B100)&gt;1,"Duplicate coverage",IF(COUNTIF(Contracts!$A$2:$A$101,A100)&lt;&gt;1,"Unknown/duplicate contract",IF(COUNTIF('Sites &amp; Lifts'!$A$2:$A$101,B100)&lt;&gt;1,"Unknown/duplicate lift",IF(OR(NOT(ISNUMBER(C100)),NOT(ISNUMBER(D100)),D100&lt;C100),"Check coverage dates","OK")))))</x:f>
      </x:c>
    </x:row>
    <x:row r="101">
      <x:c r="C101" s="5"/>
      <x:c r="D101" s="5"/>
      <x:c r="F101" t="str">
        <x:f>IF(A101="","",IF(COUNTIFS($A$2:$A$101,A101,$B$2:$B$101,B101)&gt;1,"Duplicate coverage",IF(COUNTIF(Contracts!$A$2:$A$101,A101)&lt;&gt;1,"Unknown/duplicate contract",IF(COUNTIF('Sites &amp; Lifts'!$A$2:$A$101,B101)&lt;&gt;1,"Unknown/duplicate lift",IF(OR(NOT(ISNUMBER(C101)),NOT(ISNUMBER(D101)),D101&lt;C101),"Check coverage dates","OK")))))</x:f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96df63e1a97346b8"/>
  </x:tableParts>
</x:worksheet>
</file>

<file path=xl/worksheets/sheet6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1" hidden="0" customWidth="1"/>
    <x:col min="3" max="3" width="18" hidden="0" customWidth="1"/>
    <x:col min="4" max="4" width="18" hidden="0" customWidth="1"/>
    <x:col min="5" max="5" width="20" hidden="0" customWidth="1"/>
    <x:col min="6" max="6" width="19" hidden="0" customWidth="1"/>
    <x:col min="7" max="7" width="29" hidden="0" customWidth="1"/>
    <x:col min="8" max="8" width="24" hidden="0" customWidth="1"/>
  </x:cols>
  <x:sheetData>
    <x:row r="1" ht="30" customHeight="1">
      <x:c r="A1" s="4" t="str">
        <x:v>Plan ID</x:v>
      </x:c>
      <x:c r="B1" s="4" t="str">
        <x:v>Contract ID</x:v>
      </x:c>
      <x:c r="C1" s="4" t="str">
        <x:v>Lift ID</x:v>
      </x:c>
      <x:c r="D1" s="4" t="str">
        <x:v>Due date</x:v>
      </x:c>
      <x:c r="E1" s="4" t="str">
        <x:v>Visit type</x:v>
      </x:c>
      <x:c r="F1" s="4" t="str">
        <x:v>Plan state</x:v>
      </x:c>
      <x:c r="G1" s="4" t="str">
        <x:v>Record check</x:v>
      </x:c>
      <x:c r="H1" s="4" t="str">
        <x:v>Obligation status</x:v>
      </x:c>
    </x:row>
    <x:row r="2">
      <x:c r="D2" s="5"/>
      <x:c r="G2" t="str">
        <x:f>IF(A2="","",IF(COUNTIF($A$2:$A$101,A2)&gt;1,"Duplicate plan ID",IF(COUNTIF(Contracts!$A$2:$A$101,B2)&lt;&gt;1,"Unknown/duplicate contract",IF(OR(D2="",NOT(ISNUMBER(D2))),"Missing/invalid due date",IF(COUNTIFS(Contracts!$A$2:$A$101,B2,Contracts!$C$2:$C$101,"&lt;="&amp;D2,Contracts!$D$2:$D$101,"&gt;="&amp;D2)=0,"Outside contract term",IF(COUNTIFS('Contract Coverage'!$A$2:$A$101,B2,'Contract Coverage'!$B$2:$B$101,C2,'Contract Coverage'!$C$2:$C$101,"&lt;="&amp;D2,'Contract Coverage'!$D$2:$D$101,"&gt;="&amp;D2)=0,"Lift not covered on due date","OK"))))))</x:f>
      </x:c>
      <x:c r="H2" t="str">
        <x:f>IF(A2="","",IF(G2&lt;&gt;"OK",G2,IF(F2="Cancelled","Cancelled",IF(COUNTIFS(Contracts!$A$2:$A$101,B2,Contracts!$J$2:$J$101,"Cancelled")&gt;0,"Contract cancelled",IF(NOT(ISNUMBER(Settings!$B$3)),"Set as-of date",IF(COUNTIFS('Visit Log'!$C$2:$C$101,A2,'Visit Log'!$D$2:$D$101,C2,'Visit Log'!$B$2:$B$101,"Planned AMC",'Visit Log'!$F$2:$F$101,"Completed",'Visit Log'!$E$2:$E$101,"&gt;="&amp;SUMIF(Contracts!$A$2:$A$101,B2,Contracts!$C$2:$C$101),'Visit Log'!$E$2:$E$101,"&lt;="&amp;SUMIF(Contracts!$A$2:$A$101,B2,Contracts!$D$2:$D$101),'Visit Log'!$E$2:$E$101,"&lt;="&amp;Settings!$B$3)&gt;0,"Completed",IF(D2&lt;Settings!$B$3,"Overdue",IF(D2=Settings!$B$3,"Due today","Upcoming"))))))))</x:f>
      </x:c>
    </x:row>
    <x:row r="3">
      <x:c r="D3" s="5"/>
      <x:c r="G3" t="str">
        <x:f>IF(A3="","",IF(COUNTIF($A$2:$A$101,A3)&gt;1,"Duplicate plan ID",IF(COUNTIF(Contracts!$A$2:$A$101,B3)&lt;&gt;1,"Unknown/duplicate contract",IF(OR(D3="",NOT(ISNUMBER(D3))),"Missing/invalid due date",IF(COUNTIFS(Contracts!$A$2:$A$101,B3,Contracts!$C$2:$C$101,"&lt;="&amp;D3,Contracts!$D$2:$D$101,"&gt;="&amp;D3)=0,"Outside contract term",IF(COUNTIFS('Contract Coverage'!$A$2:$A$101,B3,'Contract Coverage'!$B$2:$B$101,C3,'Contract Coverage'!$C$2:$C$101,"&lt;="&amp;D3,'Contract Coverage'!$D$2:$D$101,"&gt;="&amp;D3)=0,"Lift not covered on due date","OK"))))))</x:f>
      </x:c>
      <x:c r="H3" t="str">
        <x:f>IF(A3="","",IF(G3&lt;&gt;"OK",G3,IF(F3="Cancelled","Cancelled",IF(COUNTIFS(Contracts!$A$2:$A$101,B3,Contracts!$J$2:$J$101,"Cancelled")&gt;0,"Contract cancelled",IF(NOT(ISNUMBER(Settings!$B$3)),"Set as-of date",IF(COUNTIFS('Visit Log'!$C$2:$C$101,A3,'Visit Log'!$D$2:$D$101,C3,'Visit Log'!$B$2:$B$101,"Planned AMC",'Visit Log'!$F$2:$F$101,"Completed",'Visit Log'!$E$2:$E$101,"&gt;="&amp;SUMIF(Contracts!$A$2:$A$101,B3,Contracts!$C$2:$C$101),'Visit Log'!$E$2:$E$101,"&lt;="&amp;SUMIF(Contracts!$A$2:$A$101,B3,Contracts!$D$2:$D$101),'Visit Log'!$E$2:$E$101,"&lt;="&amp;Settings!$B$3)&gt;0,"Completed",IF(D3&lt;Settings!$B$3,"Overdue",IF(D3=Settings!$B$3,"Due today","Upcoming"))))))))</x:f>
      </x:c>
    </x:row>
    <x:row r="4">
      <x:c r="D4" s="5"/>
      <x:c r="G4" t="str">
        <x:f>IF(A4="","",IF(COUNTIF($A$2:$A$101,A4)&gt;1,"Duplicate plan ID",IF(COUNTIF(Contracts!$A$2:$A$101,B4)&lt;&gt;1,"Unknown/duplicate contract",IF(OR(D4="",NOT(ISNUMBER(D4))),"Missing/invalid due date",IF(COUNTIFS(Contracts!$A$2:$A$101,B4,Contracts!$C$2:$C$101,"&lt;="&amp;D4,Contracts!$D$2:$D$101,"&gt;="&amp;D4)=0,"Outside contract term",IF(COUNTIFS('Contract Coverage'!$A$2:$A$101,B4,'Contract Coverage'!$B$2:$B$101,C4,'Contract Coverage'!$C$2:$C$101,"&lt;="&amp;D4,'Contract Coverage'!$D$2:$D$101,"&gt;="&amp;D4)=0,"Lift not covered on due date","OK"))))))</x:f>
      </x:c>
      <x:c r="H4" t="str">
        <x:f>IF(A4="","",IF(G4&lt;&gt;"OK",G4,IF(F4="Cancelled","Cancelled",IF(COUNTIFS(Contracts!$A$2:$A$101,B4,Contracts!$J$2:$J$101,"Cancelled")&gt;0,"Contract cancelled",IF(NOT(ISNUMBER(Settings!$B$3)),"Set as-of date",IF(COUNTIFS('Visit Log'!$C$2:$C$101,A4,'Visit Log'!$D$2:$D$101,C4,'Visit Log'!$B$2:$B$101,"Planned AMC",'Visit Log'!$F$2:$F$101,"Completed",'Visit Log'!$E$2:$E$101,"&gt;="&amp;SUMIF(Contracts!$A$2:$A$101,B4,Contracts!$C$2:$C$101),'Visit Log'!$E$2:$E$101,"&lt;="&amp;SUMIF(Contracts!$A$2:$A$101,B4,Contracts!$D$2:$D$101),'Visit Log'!$E$2:$E$101,"&lt;="&amp;Settings!$B$3)&gt;0,"Completed",IF(D4&lt;Settings!$B$3,"Overdue",IF(D4=Settings!$B$3,"Due today","Upcoming"))))))))</x:f>
      </x:c>
    </x:row>
    <x:row r="5">
      <x:c r="D5" s="5"/>
      <x:c r="G5" t="str">
        <x:f>IF(A5="","",IF(COUNTIF($A$2:$A$101,A5)&gt;1,"Duplicate plan ID",IF(COUNTIF(Contracts!$A$2:$A$101,B5)&lt;&gt;1,"Unknown/duplicate contract",IF(OR(D5="",NOT(ISNUMBER(D5))),"Missing/invalid due date",IF(COUNTIFS(Contracts!$A$2:$A$101,B5,Contracts!$C$2:$C$101,"&lt;="&amp;D5,Contracts!$D$2:$D$101,"&gt;="&amp;D5)=0,"Outside contract term",IF(COUNTIFS('Contract Coverage'!$A$2:$A$101,B5,'Contract Coverage'!$B$2:$B$101,C5,'Contract Coverage'!$C$2:$C$101,"&lt;="&amp;D5,'Contract Coverage'!$D$2:$D$101,"&gt;="&amp;D5)=0,"Lift not covered on due date","OK"))))))</x:f>
      </x:c>
      <x:c r="H5" t="str">
        <x:f>IF(A5="","",IF(G5&lt;&gt;"OK",G5,IF(F5="Cancelled","Cancelled",IF(COUNTIFS(Contracts!$A$2:$A$101,B5,Contracts!$J$2:$J$101,"Cancelled")&gt;0,"Contract cancelled",IF(NOT(ISNUMBER(Settings!$B$3)),"Set as-of date",IF(COUNTIFS('Visit Log'!$C$2:$C$101,A5,'Visit Log'!$D$2:$D$101,C5,'Visit Log'!$B$2:$B$101,"Planned AMC",'Visit Log'!$F$2:$F$101,"Completed",'Visit Log'!$E$2:$E$101,"&gt;="&amp;SUMIF(Contracts!$A$2:$A$101,B5,Contracts!$C$2:$C$101),'Visit Log'!$E$2:$E$101,"&lt;="&amp;SUMIF(Contracts!$A$2:$A$101,B5,Contracts!$D$2:$D$101),'Visit Log'!$E$2:$E$101,"&lt;="&amp;Settings!$B$3)&gt;0,"Completed",IF(D5&lt;Settings!$B$3,"Overdue",IF(D5=Settings!$B$3,"Due today","Upcoming"))))))))</x:f>
      </x:c>
    </x:row>
    <x:row r="6">
      <x:c r="D6" s="5"/>
      <x:c r="G6" t="str">
        <x:f>IF(A6="","",IF(COUNTIF($A$2:$A$101,A6)&gt;1,"Duplicate plan ID",IF(COUNTIF(Contracts!$A$2:$A$101,B6)&lt;&gt;1,"Unknown/duplicate contract",IF(OR(D6="",NOT(ISNUMBER(D6))),"Missing/invalid due date",IF(COUNTIFS(Contracts!$A$2:$A$101,B6,Contracts!$C$2:$C$101,"&lt;="&amp;D6,Contracts!$D$2:$D$101,"&gt;="&amp;D6)=0,"Outside contract term",IF(COUNTIFS('Contract Coverage'!$A$2:$A$101,B6,'Contract Coverage'!$B$2:$B$101,C6,'Contract Coverage'!$C$2:$C$101,"&lt;="&amp;D6,'Contract Coverage'!$D$2:$D$101,"&gt;="&amp;D6)=0,"Lift not covered on due date","OK"))))))</x:f>
      </x:c>
      <x:c r="H6" t="str">
        <x:f>IF(A6="","",IF(G6&lt;&gt;"OK",G6,IF(F6="Cancelled","Cancelled",IF(COUNTIFS(Contracts!$A$2:$A$101,B6,Contracts!$J$2:$J$101,"Cancelled")&gt;0,"Contract cancelled",IF(NOT(ISNUMBER(Settings!$B$3)),"Set as-of date",IF(COUNTIFS('Visit Log'!$C$2:$C$101,A6,'Visit Log'!$D$2:$D$101,C6,'Visit Log'!$B$2:$B$101,"Planned AMC",'Visit Log'!$F$2:$F$101,"Completed",'Visit Log'!$E$2:$E$101,"&gt;="&amp;SUMIF(Contracts!$A$2:$A$101,B6,Contracts!$C$2:$C$101),'Visit Log'!$E$2:$E$101,"&lt;="&amp;SUMIF(Contracts!$A$2:$A$101,B6,Contracts!$D$2:$D$101),'Visit Log'!$E$2:$E$101,"&lt;="&amp;Settings!$B$3)&gt;0,"Completed",IF(D6&lt;Settings!$B$3,"Overdue",IF(D6=Settings!$B$3,"Due today","Upcoming"))))))))</x:f>
      </x:c>
    </x:row>
    <x:row r="7">
      <x:c r="D7" s="5"/>
      <x:c r="G7" t="str">
        <x:f>IF(A7="","",IF(COUNTIF($A$2:$A$101,A7)&gt;1,"Duplicate plan ID",IF(COUNTIF(Contracts!$A$2:$A$101,B7)&lt;&gt;1,"Unknown/duplicate contract",IF(OR(D7="",NOT(ISNUMBER(D7))),"Missing/invalid due date",IF(COUNTIFS(Contracts!$A$2:$A$101,B7,Contracts!$C$2:$C$101,"&lt;="&amp;D7,Contracts!$D$2:$D$101,"&gt;="&amp;D7)=0,"Outside contract term",IF(COUNTIFS('Contract Coverage'!$A$2:$A$101,B7,'Contract Coverage'!$B$2:$B$101,C7,'Contract Coverage'!$C$2:$C$101,"&lt;="&amp;D7,'Contract Coverage'!$D$2:$D$101,"&gt;="&amp;D7)=0,"Lift not covered on due date","OK"))))))</x:f>
      </x:c>
      <x:c r="H7" t="str">
        <x:f>IF(A7="","",IF(G7&lt;&gt;"OK",G7,IF(F7="Cancelled","Cancelled",IF(COUNTIFS(Contracts!$A$2:$A$101,B7,Contracts!$J$2:$J$101,"Cancelled")&gt;0,"Contract cancelled",IF(NOT(ISNUMBER(Settings!$B$3)),"Set as-of date",IF(COUNTIFS('Visit Log'!$C$2:$C$101,A7,'Visit Log'!$D$2:$D$101,C7,'Visit Log'!$B$2:$B$101,"Planned AMC",'Visit Log'!$F$2:$F$101,"Completed",'Visit Log'!$E$2:$E$101,"&gt;="&amp;SUMIF(Contracts!$A$2:$A$101,B7,Contracts!$C$2:$C$101),'Visit Log'!$E$2:$E$101,"&lt;="&amp;SUMIF(Contracts!$A$2:$A$101,B7,Contracts!$D$2:$D$101),'Visit Log'!$E$2:$E$101,"&lt;="&amp;Settings!$B$3)&gt;0,"Completed",IF(D7&lt;Settings!$B$3,"Overdue",IF(D7=Settings!$B$3,"Due today","Upcoming"))))))))</x:f>
      </x:c>
    </x:row>
    <x:row r="8">
      <x:c r="D8" s="5"/>
      <x:c r="G8" t="str">
        <x:f>IF(A8="","",IF(COUNTIF($A$2:$A$101,A8)&gt;1,"Duplicate plan ID",IF(COUNTIF(Contracts!$A$2:$A$101,B8)&lt;&gt;1,"Unknown/duplicate contract",IF(OR(D8="",NOT(ISNUMBER(D8))),"Missing/invalid due date",IF(COUNTIFS(Contracts!$A$2:$A$101,B8,Contracts!$C$2:$C$101,"&lt;="&amp;D8,Contracts!$D$2:$D$101,"&gt;="&amp;D8)=0,"Outside contract term",IF(COUNTIFS('Contract Coverage'!$A$2:$A$101,B8,'Contract Coverage'!$B$2:$B$101,C8,'Contract Coverage'!$C$2:$C$101,"&lt;="&amp;D8,'Contract Coverage'!$D$2:$D$101,"&gt;="&amp;D8)=0,"Lift not covered on due date","OK"))))))</x:f>
      </x:c>
      <x:c r="H8" t="str">
        <x:f>IF(A8="","",IF(G8&lt;&gt;"OK",G8,IF(F8="Cancelled","Cancelled",IF(COUNTIFS(Contracts!$A$2:$A$101,B8,Contracts!$J$2:$J$101,"Cancelled")&gt;0,"Contract cancelled",IF(NOT(ISNUMBER(Settings!$B$3)),"Set as-of date",IF(COUNTIFS('Visit Log'!$C$2:$C$101,A8,'Visit Log'!$D$2:$D$101,C8,'Visit Log'!$B$2:$B$101,"Planned AMC",'Visit Log'!$F$2:$F$101,"Completed",'Visit Log'!$E$2:$E$101,"&gt;="&amp;SUMIF(Contracts!$A$2:$A$101,B8,Contracts!$C$2:$C$101),'Visit Log'!$E$2:$E$101,"&lt;="&amp;SUMIF(Contracts!$A$2:$A$101,B8,Contracts!$D$2:$D$101),'Visit Log'!$E$2:$E$101,"&lt;="&amp;Settings!$B$3)&gt;0,"Completed",IF(D8&lt;Settings!$B$3,"Overdue",IF(D8=Settings!$B$3,"Due today","Upcoming"))))))))</x:f>
      </x:c>
    </x:row>
    <x:row r="9">
      <x:c r="D9" s="5"/>
      <x:c r="G9" t="str">
        <x:f>IF(A9="","",IF(COUNTIF($A$2:$A$101,A9)&gt;1,"Duplicate plan ID",IF(COUNTIF(Contracts!$A$2:$A$101,B9)&lt;&gt;1,"Unknown/duplicate contract",IF(OR(D9="",NOT(ISNUMBER(D9))),"Missing/invalid due date",IF(COUNTIFS(Contracts!$A$2:$A$101,B9,Contracts!$C$2:$C$101,"&lt;="&amp;D9,Contracts!$D$2:$D$101,"&gt;="&amp;D9)=0,"Outside contract term",IF(COUNTIFS('Contract Coverage'!$A$2:$A$101,B9,'Contract Coverage'!$B$2:$B$101,C9,'Contract Coverage'!$C$2:$C$101,"&lt;="&amp;D9,'Contract Coverage'!$D$2:$D$101,"&gt;="&amp;D9)=0,"Lift not covered on due date","OK"))))))</x:f>
      </x:c>
      <x:c r="H9" t="str">
        <x:f>IF(A9="","",IF(G9&lt;&gt;"OK",G9,IF(F9="Cancelled","Cancelled",IF(COUNTIFS(Contracts!$A$2:$A$101,B9,Contracts!$J$2:$J$101,"Cancelled")&gt;0,"Contract cancelled",IF(NOT(ISNUMBER(Settings!$B$3)),"Set as-of date",IF(COUNTIFS('Visit Log'!$C$2:$C$101,A9,'Visit Log'!$D$2:$D$101,C9,'Visit Log'!$B$2:$B$101,"Planned AMC",'Visit Log'!$F$2:$F$101,"Completed",'Visit Log'!$E$2:$E$101,"&gt;="&amp;SUMIF(Contracts!$A$2:$A$101,B9,Contracts!$C$2:$C$101),'Visit Log'!$E$2:$E$101,"&lt;="&amp;SUMIF(Contracts!$A$2:$A$101,B9,Contracts!$D$2:$D$101),'Visit Log'!$E$2:$E$101,"&lt;="&amp;Settings!$B$3)&gt;0,"Completed",IF(D9&lt;Settings!$B$3,"Overdue",IF(D9=Settings!$B$3,"Due today","Upcoming"))))))))</x:f>
      </x:c>
    </x:row>
    <x:row r="10">
      <x:c r="D10" s="5"/>
      <x:c r="G10" t="str">
        <x:f>IF(A10="","",IF(COUNTIF($A$2:$A$101,A10)&gt;1,"Duplicate plan ID",IF(COUNTIF(Contracts!$A$2:$A$101,B10)&lt;&gt;1,"Unknown/duplicate contract",IF(OR(D10="",NOT(ISNUMBER(D10))),"Missing/invalid due date",IF(COUNTIFS(Contracts!$A$2:$A$101,B10,Contracts!$C$2:$C$101,"&lt;="&amp;D10,Contracts!$D$2:$D$101,"&gt;="&amp;D10)=0,"Outside contract term",IF(COUNTIFS('Contract Coverage'!$A$2:$A$101,B10,'Contract Coverage'!$B$2:$B$101,C10,'Contract Coverage'!$C$2:$C$101,"&lt;="&amp;D10,'Contract Coverage'!$D$2:$D$101,"&gt;="&amp;D10)=0,"Lift not covered on due date","OK"))))))</x:f>
      </x:c>
      <x:c r="H10" t="str">
        <x:f>IF(A10="","",IF(G10&lt;&gt;"OK",G10,IF(F10="Cancelled","Cancelled",IF(COUNTIFS(Contracts!$A$2:$A$101,B10,Contracts!$J$2:$J$101,"Cancelled")&gt;0,"Contract cancelled",IF(NOT(ISNUMBER(Settings!$B$3)),"Set as-of date",IF(COUNTIFS('Visit Log'!$C$2:$C$101,A10,'Visit Log'!$D$2:$D$101,C10,'Visit Log'!$B$2:$B$101,"Planned AMC",'Visit Log'!$F$2:$F$101,"Completed",'Visit Log'!$E$2:$E$101,"&gt;="&amp;SUMIF(Contracts!$A$2:$A$101,B10,Contracts!$C$2:$C$101),'Visit Log'!$E$2:$E$101,"&lt;="&amp;SUMIF(Contracts!$A$2:$A$101,B10,Contracts!$D$2:$D$101),'Visit Log'!$E$2:$E$101,"&lt;="&amp;Settings!$B$3)&gt;0,"Completed",IF(D10&lt;Settings!$B$3,"Overdue",IF(D10=Settings!$B$3,"Due today","Upcoming"))))))))</x:f>
      </x:c>
    </x:row>
    <x:row r="11">
      <x:c r="D11" s="5"/>
      <x:c r="G11" t="str">
        <x:f>IF(A11="","",IF(COUNTIF($A$2:$A$101,A11)&gt;1,"Duplicate plan ID",IF(COUNTIF(Contracts!$A$2:$A$101,B11)&lt;&gt;1,"Unknown/duplicate contract",IF(OR(D11="",NOT(ISNUMBER(D11))),"Missing/invalid due date",IF(COUNTIFS(Contracts!$A$2:$A$101,B11,Contracts!$C$2:$C$101,"&lt;="&amp;D11,Contracts!$D$2:$D$101,"&gt;="&amp;D11)=0,"Outside contract term",IF(COUNTIFS('Contract Coverage'!$A$2:$A$101,B11,'Contract Coverage'!$B$2:$B$101,C11,'Contract Coverage'!$C$2:$C$101,"&lt;="&amp;D11,'Contract Coverage'!$D$2:$D$101,"&gt;="&amp;D11)=0,"Lift not covered on due date","OK"))))))</x:f>
      </x:c>
      <x:c r="H11" t="str">
        <x:f>IF(A11="","",IF(G11&lt;&gt;"OK",G11,IF(F11="Cancelled","Cancelled",IF(COUNTIFS(Contracts!$A$2:$A$101,B11,Contracts!$J$2:$J$101,"Cancelled")&gt;0,"Contract cancelled",IF(NOT(ISNUMBER(Settings!$B$3)),"Set as-of date",IF(COUNTIFS('Visit Log'!$C$2:$C$101,A11,'Visit Log'!$D$2:$D$101,C11,'Visit Log'!$B$2:$B$101,"Planned AMC",'Visit Log'!$F$2:$F$101,"Completed",'Visit Log'!$E$2:$E$101,"&gt;="&amp;SUMIF(Contracts!$A$2:$A$101,B11,Contracts!$C$2:$C$101),'Visit Log'!$E$2:$E$101,"&lt;="&amp;SUMIF(Contracts!$A$2:$A$101,B11,Contracts!$D$2:$D$101),'Visit Log'!$E$2:$E$101,"&lt;="&amp;Settings!$B$3)&gt;0,"Completed",IF(D11&lt;Settings!$B$3,"Overdue",IF(D11=Settings!$B$3,"Due today","Upcoming"))))))))</x:f>
      </x:c>
    </x:row>
    <x:row r="12">
      <x:c r="D12" s="5"/>
      <x:c r="G12" t="str">
        <x:f>IF(A12="","",IF(COUNTIF($A$2:$A$101,A12)&gt;1,"Duplicate plan ID",IF(COUNTIF(Contracts!$A$2:$A$101,B12)&lt;&gt;1,"Unknown/duplicate contract",IF(OR(D12="",NOT(ISNUMBER(D12))),"Missing/invalid due date",IF(COUNTIFS(Contracts!$A$2:$A$101,B12,Contracts!$C$2:$C$101,"&lt;="&amp;D12,Contracts!$D$2:$D$101,"&gt;="&amp;D12)=0,"Outside contract term",IF(COUNTIFS('Contract Coverage'!$A$2:$A$101,B12,'Contract Coverage'!$B$2:$B$101,C12,'Contract Coverage'!$C$2:$C$101,"&lt;="&amp;D12,'Contract Coverage'!$D$2:$D$101,"&gt;="&amp;D12)=0,"Lift not covered on due date","OK"))))))</x:f>
      </x:c>
      <x:c r="H12" t="str">
        <x:f>IF(A12="","",IF(G12&lt;&gt;"OK",G12,IF(F12="Cancelled","Cancelled",IF(COUNTIFS(Contracts!$A$2:$A$101,B12,Contracts!$J$2:$J$101,"Cancelled")&gt;0,"Contract cancelled",IF(NOT(ISNUMBER(Settings!$B$3)),"Set as-of date",IF(COUNTIFS('Visit Log'!$C$2:$C$101,A12,'Visit Log'!$D$2:$D$101,C12,'Visit Log'!$B$2:$B$101,"Planned AMC",'Visit Log'!$F$2:$F$101,"Completed",'Visit Log'!$E$2:$E$101,"&gt;="&amp;SUMIF(Contracts!$A$2:$A$101,B12,Contracts!$C$2:$C$101),'Visit Log'!$E$2:$E$101,"&lt;="&amp;SUMIF(Contracts!$A$2:$A$101,B12,Contracts!$D$2:$D$101),'Visit Log'!$E$2:$E$101,"&lt;="&amp;Settings!$B$3)&gt;0,"Completed",IF(D12&lt;Settings!$B$3,"Overdue",IF(D12=Settings!$B$3,"Due today","Upcoming"))))))))</x:f>
      </x:c>
    </x:row>
    <x:row r="13">
      <x:c r="D13" s="5"/>
      <x:c r="G13" t="str">
        <x:f>IF(A13="","",IF(COUNTIF($A$2:$A$101,A13)&gt;1,"Duplicate plan ID",IF(COUNTIF(Contracts!$A$2:$A$101,B13)&lt;&gt;1,"Unknown/duplicate contract",IF(OR(D13="",NOT(ISNUMBER(D13))),"Missing/invalid due date",IF(COUNTIFS(Contracts!$A$2:$A$101,B13,Contracts!$C$2:$C$101,"&lt;="&amp;D13,Contracts!$D$2:$D$101,"&gt;="&amp;D13)=0,"Outside contract term",IF(COUNTIFS('Contract Coverage'!$A$2:$A$101,B13,'Contract Coverage'!$B$2:$B$101,C13,'Contract Coverage'!$C$2:$C$101,"&lt;="&amp;D13,'Contract Coverage'!$D$2:$D$101,"&gt;="&amp;D13)=0,"Lift not covered on due date","OK"))))))</x:f>
      </x:c>
      <x:c r="H13" t="str">
        <x:f>IF(A13="","",IF(G13&lt;&gt;"OK",G13,IF(F13="Cancelled","Cancelled",IF(COUNTIFS(Contracts!$A$2:$A$101,B13,Contracts!$J$2:$J$101,"Cancelled")&gt;0,"Contract cancelled",IF(NOT(ISNUMBER(Settings!$B$3)),"Set as-of date",IF(COUNTIFS('Visit Log'!$C$2:$C$101,A13,'Visit Log'!$D$2:$D$101,C13,'Visit Log'!$B$2:$B$101,"Planned AMC",'Visit Log'!$F$2:$F$101,"Completed",'Visit Log'!$E$2:$E$101,"&gt;="&amp;SUMIF(Contracts!$A$2:$A$101,B13,Contracts!$C$2:$C$101),'Visit Log'!$E$2:$E$101,"&lt;="&amp;SUMIF(Contracts!$A$2:$A$101,B13,Contracts!$D$2:$D$101),'Visit Log'!$E$2:$E$101,"&lt;="&amp;Settings!$B$3)&gt;0,"Completed",IF(D13&lt;Settings!$B$3,"Overdue",IF(D13=Settings!$B$3,"Due today","Upcoming"))))))))</x:f>
      </x:c>
    </x:row>
    <x:row r="14">
      <x:c r="D14" s="5"/>
      <x:c r="G14" t="str">
        <x:f>IF(A14="","",IF(COUNTIF($A$2:$A$101,A14)&gt;1,"Duplicate plan ID",IF(COUNTIF(Contracts!$A$2:$A$101,B14)&lt;&gt;1,"Unknown/duplicate contract",IF(OR(D14="",NOT(ISNUMBER(D14))),"Missing/invalid due date",IF(COUNTIFS(Contracts!$A$2:$A$101,B14,Contracts!$C$2:$C$101,"&lt;="&amp;D14,Contracts!$D$2:$D$101,"&gt;="&amp;D14)=0,"Outside contract term",IF(COUNTIFS('Contract Coverage'!$A$2:$A$101,B14,'Contract Coverage'!$B$2:$B$101,C14,'Contract Coverage'!$C$2:$C$101,"&lt;="&amp;D14,'Contract Coverage'!$D$2:$D$101,"&gt;="&amp;D14)=0,"Lift not covered on due date","OK"))))))</x:f>
      </x:c>
      <x:c r="H14" t="str">
        <x:f>IF(A14="","",IF(G14&lt;&gt;"OK",G14,IF(F14="Cancelled","Cancelled",IF(COUNTIFS(Contracts!$A$2:$A$101,B14,Contracts!$J$2:$J$101,"Cancelled")&gt;0,"Contract cancelled",IF(NOT(ISNUMBER(Settings!$B$3)),"Set as-of date",IF(COUNTIFS('Visit Log'!$C$2:$C$101,A14,'Visit Log'!$D$2:$D$101,C14,'Visit Log'!$B$2:$B$101,"Planned AMC",'Visit Log'!$F$2:$F$101,"Completed",'Visit Log'!$E$2:$E$101,"&gt;="&amp;SUMIF(Contracts!$A$2:$A$101,B14,Contracts!$C$2:$C$101),'Visit Log'!$E$2:$E$101,"&lt;="&amp;SUMIF(Contracts!$A$2:$A$101,B14,Contracts!$D$2:$D$101),'Visit Log'!$E$2:$E$101,"&lt;="&amp;Settings!$B$3)&gt;0,"Completed",IF(D14&lt;Settings!$B$3,"Overdue",IF(D14=Settings!$B$3,"Due today","Upcoming"))))))))</x:f>
      </x:c>
    </x:row>
    <x:row r="15">
      <x:c r="D15" s="5"/>
      <x:c r="G15" t="str">
        <x:f>IF(A15="","",IF(COUNTIF($A$2:$A$101,A15)&gt;1,"Duplicate plan ID",IF(COUNTIF(Contracts!$A$2:$A$101,B15)&lt;&gt;1,"Unknown/duplicate contract",IF(OR(D15="",NOT(ISNUMBER(D15))),"Missing/invalid due date",IF(COUNTIFS(Contracts!$A$2:$A$101,B15,Contracts!$C$2:$C$101,"&lt;="&amp;D15,Contracts!$D$2:$D$101,"&gt;="&amp;D15)=0,"Outside contract term",IF(COUNTIFS('Contract Coverage'!$A$2:$A$101,B15,'Contract Coverage'!$B$2:$B$101,C15,'Contract Coverage'!$C$2:$C$101,"&lt;="&amp;D15,'Contract Coverage'!$D$2:$D$101,"&gt;="&amp;D15)=0,"Lift not covered on due date","OK"))))))</x:f>
      </x:c>
      <x:c r="H15" t="str">
        <x:f>IF(A15="","",IF(G15&lt;&gt;"OK",G15,IF(F15="Cancelled","Cancelled",IF(COUNTIFS(Contracts!$A$2:$A$101,B15,Contracts!$J$2:$J$101,"Cancelled")&gt;0,"Contract cancelled",IF(NOT(ISNUMBER(Settings!$B$3)),"Set as-of date",IF(COUNTIFS('Visit Log'!$C$2:$C$101,A15,'Visit Log'!$D$2:$D$101,C15,'Visit Log'!$B$2:$B$101,"Planned AMC",'Visit Log'!$F$2:$F$101,"Completed",'Visit Log'!$E$2:$E$101,"&gt;="&amp;SUMIF(Contracts!$A$2:$A$101,B15,Contracts!$C$2:$C$101),'Visit Log'!$E$2:$E$101,"&lt;="&amp;SUMIF(Contracts!$A$2:$A$101,B15,Contracts!$D$2:$D$101),'Visit Log'!$E$2:$E$101,"&lt;="&amp;Settings!$B$3)&gt;0,"Completed",IF(D15&lt;Settings!$B$3,"Overdue",IF(D15=Settings!$B$3,"Due today","Upcoming"))))))))</x:f>
      </x:c>
    </x:row>
    <x:row r="16">
      <x:c r="D16" s="5"/>
      <x:c r="G16" t="str">
        <x:f>IF(A16="","",IF(COUNTIF($A$2:$A$101,A16)&gt;1,"Duplicate plan ID",IF(COUNTIF(Contracts!$A$2:$A$101,B16)&lt;&gt;1,"Unknown/duplicate contract",IF(OR(D16="",NOT(ISNUMBER(D16))),"Missing/invalid due date",IF(COUNTIFS(Contracts!$A$2:$A$101,B16,Contracts!$C$2:$C$101,"&lt;="&amp;D16,Contracts!$D$2:$D$101,"&gt;="&amp;D16)=0,"Outside contract term",IF(COUNTIFS('Contract Coverage'!$A$2:$A$101,B16,'Contract Coverage'!$B$2:$B$101,C16,'Contract Coverage'!$C$2:$C$101,"&lt;="&amp;D16,'Contract Coverage'!$D$2:$D$101,"&gt;="&amp;D16)=0,"Lift not covered on due date","OK"))))))</x:f>
      </x:c>
      <x:c r="H16" t="str">
        <x:f>IF(A16="","",IF(G16&lt;&gt;"OK",G16,IF(F16="Cancelled","Cancelled",IF(COUNTIFS(Contracts!$A$2:$A$101,B16,Contracts!$J$2:$J$101,"Cancelled")&gt;0,"Contract cancelled",IF(NOT(ISNUMBER(Settings!$B$3)),"Set as-of date",IF(COUNTIFS('Visit Log'!$C$2:$C$101,A16,'Visit Log'!$D$2:$D$101,C16,'Visit Log'!$B$2:$B$101,"Planned AMC",'Visit Log'!$F$2:$F$101,"Completed",'Visit Log'!$E$2:$E$101,"&gt;="&amp;SUMIF(Contracts!$A$2:$A$101,B16,Contracts!$C$2:$C$101),'Visit Log'!$E$2:$E$101,"&lt;="&amp;SUMIF(Contracts!$A$2:$A$101,B16,Contracts!$D$2:$D$101),'Visit Log'!$E$2:$E$101,"&lt;="&amp;Settings!$B$3)&gt;0,"Completed",IF(D16&lt;Settings!$B$3,"Overdue",IF(D16=Settings!$B$3,"Due today","Upcoming"))))))))</x:f>
      </x:c>
    </x:row>
    <x:row r="17">
      <x:c r="D17" s="5"/>
      <x:c r="G17" t="str">
        <x:f>IF(A17="","",IF(COUNTIF($A$2:$A$101,A17)&gt;1,"Duplicate plan ID",IF(COUNTIF(Contracts!$A$2:$A$101,B17)&lt;&gt;1,"Unknown/duplicate contract",IF(OR(D17="",NOT(ISNUMBER(D17))),"Missing/invalid due date",IF(COUNTIFS(Contracts!$A$2:$A$101,B17,Contracts!$C$2:$C$101,"&lt;="&amp;D17,Contracts!$D$2:$D$101,"&gt;="&amp;D17)=0,"Outside contract term",IF(COUNTIFS('Contract Coverage'!$A$2:$A$101,B17,'Contract Coverage'!$B$2:$B$101,C17,'Contract Coverage'!$C$2:$C$101,"&lt;="&amp;D17,'Contract Coverage'!$D$2:$D$101,"&gt;="&amp;D17)=0,"Lift not covered on due date","OK"))))))</x:f>
      </x:c>
      <x:c r="H17" t="str">
        <x:f>IF(A17="","",IF(G17&lt;&gt;"OK",G17,IF(F17="Cancelled","Cancelled",IF(COUNTIFS(Contracts!$A$2:$A$101,B17,Contracts!$J$2:$J$101,"Cancelled")&gt;0,"Contract cancelled",IF(NOT(ISNUMBER(Settings!$B$3)),"Set as-of date",IF(COUNTIFS('Visit Log'!$C$2:$C$101,A17,'Visit Log'!$D$2:$D$101,C17,'Visit Log'!$B$2:$B$101,"Planned AMC",'Visit Log'!$F$2:$F$101,"Completed",'Visit Log'!$E$2:$E$101,"&gt;="&amp;SUMIF(Contracts!$A$2:$A$101,B17,Contracts!$C$2:$C$101),'Visit Log'!$E$2:$E$101,"&lt;="&amp;SUMIF(Contracts!$A$2:$A$101,B17,Contracts!$D$2:$D$101),'Visit Log'!$E$2:$E$101,"&lt;="&amp;Settings!$B$3)&gt;0,"Completed",IF(D17&lt;Settings!$B$3,"Overdue",IF(D17=Settings!$B$3,"Due today","Upcoming"))))))))</x:f>
      </x:c>
    </x:row>
    <x:row r="18">
      <x:c r="D18" s="5"/>
      <x:c r="G18" t="str">
        <x:f>IF(A18="","",IF(COUNTIF($A$2:$A$101,A18)&gt;1,"Duplicate plan ID",IF(COUNTIF(Contracts!$A$2:$A$101,B18)&lt;&gt;1,"Unknown/duplicate contract",IF(OR(D18="",NOT(ISNUMBER(D18))),"Missing/invalid due date",IF(COUNTIFS(Contracts!$A$2:$A$101,B18,Contracts!$C$2:$C$101,"&lt;="&amp;D18,Contracts!$D$2:$D$101,"&gt;="&amp;D18)=0,"Outside contract term",IF(COUNTIFS('Contract Coverage'!$A$2:$A$101,B18,'Contract Coverage'!$B$2:$B$101,C18,'Contract Coverage'!$C$2:$C$101,"&lt;="&amp;D18,'Contract Coverage'!$D$2:$D$101,"&gt;="&amp;D18)=0,"Lift not covered on due date","OK"))))))</x:f>
      </x:c>
      <x:c r="H18" t="str">
        <x:f>IF(A18="","",IF(G18&lt;&gt;"OK",G18,IF(F18="Cancelled","Cancelled",IF(COUNTIFS(Contracts!$A$2:$A$101,B18,Contracts!$J$2:$J$101,"Cancelled")&gt;0,"Contract cancelled",IF(NOT(ISNUMBER(Settings!$B$3)),"Set as-of date",IF(COUNTIFS('Visit Log'!$C$2:$C$101,A18,'Visit Log'!$D$2:$D$101,C18,'Visit Log'!$B$2:$B$101,"Planned AMC",'Visit Log'!$F$2:$F$101,"Completed",'Visit Log'!$E$2:$E$101,"&gt;="&amp;SUMIF(Contracts!$A$2:$A$101,B18,Contracts!$C$2:$C$101),'Visit Log'!$E$2:$E$101,"&lt;="&amp;SUMIF(Contracts!$A$2:$A$101,B18,Contracts!$D$2:$D$101),'Visit Log'!$E$2:$E$101,"&lt;="&amp;Settings!$B$3)&gt;0,"Completed",IF(D18&lt;Settings!$B$3,"Overdue",IF(D18=Settings!$B$3,"Due today","Upcoming"))))))))</x:f>
      </x:c>
    </x:row>
    <x:row r="19">
      <x:c r="D19" s="5"/>
      <x:c r="G19" t="str">
        <x:f>IF(A19="","",IF(COUNTIF($A$2:$A$101,A19)&gt;1,"Duplicate plan ID",IF(COUNTIF(Contracts!$A$2:$A$101,B19)&lt;&gt;1,"Unknown/duplicate contract",IF(OR(D19="",NOT(ISNUMBER(D19))),"Missing/invalid due date",IF(COUNTIFS(Contracts!$A$2:$A$101,B19,Contracts!$C$2:$C$101,"&lt;="&amp;D19,Contracts!$D$2:$D$101,"&gt;="&amp;D19)=0,"Outside contract term",IF(COUNTIFS('Contract Coverage'!$A$2:$A$101,B19,'Contract Coverage'!$B$2:$B$101,C19,'Contract Coverage'!$C$2:$C$101,"&lt;="&amp;D19,'Contract Coverage'!$D$2:$D$101,"&gt;="&amp;D19)=0,"Lift not covered on due date","OK"))))))</x:f>
      </x:c>
      <x:c r="H19" t="str">
        <x:f>IF(A19="","",IF(G19&lt;&gt;"OK",G19,IF(F19="Cancelled","Cancelled",IF(COUNTIFS(Contracts!$A$2:$A$101,B19,Contracts!$J$2:$J$101,"Cancelled")&gt;0,"Contract cancelled",IF(NOT(ISNUMBER(Settings!$B$3)),"Set as-of date",IF(COUNTIFS('Visit Log'!$C$2:$C$101,A19,'Visit Log'!$D$2:$D$101,C19,'Visit Log'!$B$2:$B$101,"Planned AMC",'Visit Log'!$F$2:$F$101,"Completed",'Visit Log'!$E$2:$E$101,"&gt;="&amp;SUMIF(Contracts!$A$2:$A$101,B19,Contracts!$C$2:$C$101),'Visit Log'!$E$2:$E$101,"&lt;="&amp;SUMIF(Contracts!$A$2:$A$101,B19,Contracts!$D$2:$D$101),'Visit Log'!$E$2:$E$101,"&lt;="&amp;Settings!$B$3)&gt;0,"Completed",IF(D19&lt;Settings!$B$3,"Overdue",IF(D19=Settings!$B$3,"Due today","Upcoming"))))))))</x:f>
      </x:c>
    </x:row>
    <x:row r="20">
      <x:c r="D20" s="5"/>
      <x:c r="G20" t="str">
        <x:f>IF(A20="","",IF(COUNTIF($A$2:$A$101,A20)&gt;1,"Duplicate plan ID",IF(COUNTIF(Contracts!$A$2:$A$101,B20)&lt;&gt;1,"Unknown/duplicate contract",IF(OR(D20="",NOT(ISNUMBER(D20))),"Missing/invalid due date",IF(COUNTIFS(Contracts!$A$2:$A$101,B20,Contracts!$C$2:$C$101,"&lt;="&amp;D20,Contracts!$D$2:$D$101,"&gt;="&amp;D20)=0,"Outside contract term",IF(COUNTIFS('Contract Coverage'!$A$2:$A$101,B20,'Contract Coverage'!$B$2:$B$101,C20,'Contract Coverage'!$C$2:$C$101,"&lt;="&amp;D20,'Contract Coverage'!$D$2:$D$101,"&gt;="&amp;D20)=0,"Lift not covered on due date","OK"))))))</x:f>
      </x:c>
      <x:c r="H20" t="str">
        <x:f>IF(A20="","",IF(G20&lt;&gt;"OK",G20,IF(F20="Cancelled","Cancelled",IF(COUNTIFS(Contracts!$A$2:$A$101,B20,Contracts!$J$2:$J$101,"Cancelled")&gt;0,"Contract cancelled",IF(NOT(ISNUMBER(Settings!$B$3)),"Set as-of date",IF(COUNTIFS('Visit Log'!$C$2:$C$101,A20,'Visit Log'!$D$2:$D$101,C20,'Visit Log'!$B$2:$B$101,"Planned AMC",'Visit Log'!$F$2:$F$101,"Completed",'Visit Log'!$E$2:$E$101,"&gt;="&amp;SUMIF(Contracts!$A$2:$A$101,B20,Contracts!$C$2:$C$101),'Visit Log'!$E$2:$E$101,"&lt;="&amp;SUMIF(Contracts!$A$2:$A$101,B20,Contracts!$D$2:$D$101),'Visit Log'!$E$2:$E$101,"&lt;="&amp;Settings!$B$3)&gt;0,"Completed",IF(D20&lt;Settings!$B$3,"Overdue",IF(D20=Settings!$B$3,"Due today","Upcoming"))))))))</x:f>
      </x:c>
    </x:row>
    <x:row r="21">
      <x:c r="D21" s="5"/>
      <x:c r="G21" t="str">
        <x:f>IF(A21="","",IF(COUNTIF($A$2:$A$101,A21)&gt;1,"Duplicate plan ID",IF(COUNTIF(Contracts!$A$2:$A$101,B21)&lt;&gt;1,"Unknown/duplicate contract",IF(OR(D21="",NOT(ISNUMBER(D21))),"Missing/invalid due date",IF(COUNTIFS(Contracts!$A$2:$A$101,B21,Contracts!$C$2:$C$101,"&lt;="&amp;D21,Contracts!$D$2:$D$101,"&gt;="&amp;D21)=0,"Outside contract term",IF(COUNTIFS('Contract Coverage'!$A$2:$A$101,B21,'Contract Coverage'!$B$2:$B$101,C21,'Contract Coverage'!$C$2:$C$101,"&lt;="&amp;D21,'Contract Coverage'!$D$2:$D$101,"&gt;="&amp;D21)=0,"Lift not covered on due date","OK"))))))</x:f>
      </x:c>
      <x:c r="H21" t="str">
        <x:f>IF(A21="","",IF(G21&lt;&gt;"OK",G21,IF(F21="Cancelled","Cancelled",IF(COUNTIFS(Contracts!$A$2:$A$101,B21,Contracts!$J$2:$J$101,"Cancelled")&gt;0,"Contract cancelled",IF(NOT(ISNUMBER(Settings!$B$3)),"Set as-of date",IF(COUNTIFS('Visit Log'!$C$2:$C$101,A21,'Visit Log'!$D$2:$D$101,C21,'Visit Log'!$B$2:$B$101,"Planned AMC",'Visit Log'!$F$2:$F$101,"Completed",'Visit Log'!$E$2:$E$101,"&gt;="&amp;SUMIF(Contracts!$A$2:$A$101,B21,Contracts!$C$2:$C$101),'Visit Log'!$E$2:$E$101,"&lt;="&amp;SUMIF(Contracts!$A$2:$A$101,B21,Contracts!$D$2:$D$101),'Visit Log'!$E$2:$E$101,"&lt;="&amp;Settings!$B$3)&gt;0,"Completed",IF(D21&lt;Settings!$B$3,"Overdue",IF(D21=Settings!$B$3,"Due today","Upcoming"))))))))</x:f>
      </x:c>
    </x:row>
    <x:row r="22">
      <x:c r="D22" s="5"/>
      <x:c r="G22" t="str">
        <x:f>IF(A22="","",IF(COUNTIF($A$2:$A$101,A22)&gt;1,"Duplicate plan ID",IF(COUNTIF(Contracts!$A$2:$A$101,B22)&lt;&gt;1,"Unknown/duplicate contract",IF(OR(D22="",NOT(ISNUMBER(D22))),"Missing/invalid due date",IF(COUNTIFS(Contracts!$A$2:$A$101,B22,Contracts!$C$2:$C$101,"&lt;="&amp;D22,Contracts!$D$2:$D$101,"&gt;="&amp;D22)=0,"Outside contract term",IF(COUNTIFS('Contract Coverage'!$A$2:$A$101,B22,'Contract Coverage'!$B$2:$B$101,C22,'Contract Coverage'!$C$2:$C$101,"&lt;="&amp;D22,'Contract Coverage'!$D$2:$D$101,"&gt;="&amp;D22)=0,"Lift not covered on due date","OK"))))))</x:f>
      </x:c>
      <x:c r="H22" t="str">
        <x:f>IF(A22="","",IF(G22&lt;&gt;"OK",G22,IF(F22="Cancelled","Cancelled",IF(COUNTIFS(Contracts!$A$2:$A$101,B22,Contracts!$J$2:$J$101,"Cancelled")&gt;0,"Contract cancelled",IF(NOT(ISNUMBER(Settings!$B$3)),"Set as-of date",IF(COUNTIFS('Visit Log'!$C$2:$C$101,A22,'Visit Log'!$D$2:$D$101,C22,'Visit Log'!$B$2:$B$101,"Planned AMC",'Visit Log'!$F$2:$F$101,"Completed",'Visit Log'!$E$2:$E$101,"&gt;="&amp;SUMIF(Contracts!$A$2:$A$101,B22,Contracts!$C$2:$C$101),'Visit Log'!$E$2:$E$101,"&lt;="&amp;SUMIF(Contracts!$A$2:$A$101,B22,Contracts!$D$2:$D$101),'Visit Log'!$E$2:$E$101,"&lt;="&amp;Settings!$B$3)&gt;0,"Completed",IF(D22&lt;Settings!$B$3,"Overdue",IF(D22=Settings!$B$3,"Due today","Upcoming"))))))))</x:f>
      </x:c>
    </x:row>
    <x:row r="23">
      <x:c r="D23" s="5"/>
      <x:c r="G23" t="str">
        <x:f>IF(A23="","",IF(COUNTIF($A$2:$A$101,A23)&gt;1,"Duplicate plan ID",IF(COUNTIF(Contracts!$A$2:$A$101,B23)&lt;&gt;1,"Unknown/duplicate contract",IF(OR(D23="",NOT(ISNUMBER(D23))),"Missing/invalid due date",IF(COUNTIFS(Contracts!$A$2:$A$101,B23,Contracts!$C$2:$C$101,"&lt;="&amp;D23,Contracts!$D$2:$D$101,"&gt;="&amp;D23)=0,"Outside contract term",IF(COUNTIFS('Contract Coverage'!$A$2:$A$101,B23,'Contract Coverage'!$B$2:$B$101,C23,'Contract Coverage'!$C$2:$C$101,"&lt;="&amp;D23,'Contract Coverage'!$D$2:$D$101,"&gt;="&amp;D23)=0,"Lift not covered on due date","OK"))))))</x:f>
      </x:c>
      <x:c r="H23" t="str">
        <x:f>IF(A23="","",IF(G23&lt;&gt;"OK",G23,IF(F23="Cancelled","Cancelled",IF(COUNTIFS(Contracts!$A$2:$A$101,B23,Contracts!$J$2:$J$101,"Cancelled")&gt;0,"Contract cancelled",IF(NOT(ISNUMBER(Settings!$B$3)),"Set as-of date",IF(COUNTIFS('Visit Log'!$C$2:$C$101,A23,'Visit Log'!$D$2:$D$101,C23,'Visit Log'!$B$2:$B$101,"Planned AMC",'Visit Log'!$F$2:$F$101,"Completed",'Visit Log'!$E$2:$E$101,"&gt;="&amp;SUMIF(Contracts!$A$2:$A$101,B23,Contracts!$C$2:$C$101),'Visit Log'!$E$2:$E$101,"&lt;="&amp;SUMIF(Contracts!$A$2:$A$101,B23,Contracts!$D$2:$D$101),'Visit Log'!$E$2:$E$101,"&lt;="&amp;Settings!$B$3)&gt;0,"Completed",IF(D23&lt;Settings!$B$3,"Overdue",IF(D23=Settings!$B$3,"Due today","Upcoming"))))))))</x:f>
      </x:c>
    </x:row>
    <x:row r="24">
      <x:c r="D24" s="5"/>
      <x:c r="G24" t="str">
        <x:f>IF(A24="","",IF(COUNTIF($A$2:$A$101,A24)&gt;1,"Duplicate plan ID",IF(COUNTIF(Contracts!$A$2:$A$101,B24)&lt;&gt;1,"Unknown/duplicate contract",IF(OR(D24="",NOT(ISNUMBER(D24))),"Missing/invalid due date",IF(COUNTIFS(Contracts!$A$2:$A$101,B24,Contracts!$C$2:$C$101,"&lt;="&amp;D24,Contracts!$D$2:$D$101,"&gt;="&amp;D24)=0,"Outside contract term",IF(COUNTIFS('Contract Coverage'!$A$2:$A$101,B24,'Contract Coverage'!$B$2:$B$101,C24,'Contract Coverage'!$C$2:$C$101,"&lt;="&amp;D24,'Contract Coverage'!$D$2:$D$101,"&gt;="&amp;D24)=0,"Lift not covered on due date","OK"))))))</x:f>
      </x:c>
      <x:c r="H24" t="str">
        <x:f>IF(A24="","",IF(G24&lt;&gt;"OK",G24,IF(F24="Cancelled","Cancelled",IF(COUNTIFS(Contracts!$A$2:$A$101,B24,Contracts!$J$2:$J$101,"Cancelled")&gt;0,"Contract cancelled",IF(NOT(ISNUMBER(Settings!$B$3)),"Set as-of date",IF(COUNTIFS('Visit Log'!$C$2:$C$101,A24,'Visit Log'!$D$2:$D$101,C24,'Visit Log'!$B$2:$B$101,"Planned AMC",'Visit Log'!$F$2:$F$101,"Completed",'Visit Log'!$E$2:$E$101,"&gt;="&amp;SUMIF(Contracts!$A$2:$A$101,B24,Contracts!$C$2:$C$101),'Visit Log'!$E$2:$E$101,"&lt;="&amp;SUMIF(Contracts!$A$2:$A$101,B24,Contracts!$D$2:$D$101),'Visit Log'!$E$2:$E$101,"&lt;="&amp;Settings!$B$3)&gt;0,"Completed",IF(D24&lt;Settings!$B$3,"Overdue",IF(D24=Settings!$B$3,"Due today","Upcoming"))))))))</x:f>
      </x:c>
    </x:row>
    <x:row r="25">
      <x:c r="D25" s="5"/>
      <x:c r="G25" t="str">
        <x:f>IF(A25="","",IF(COUNTIF($A$2:$A$101,A25)&gt;1,"Duplicate plan ID",IF(COUNTIF(Contracts!$A$2:$A$101,B25)&lt;&gt;1,"Unknown/duplicate contract",IF(OR(D25="",NOT(ISNUMBER(D25))),"Missing/invalid due date",IF(COUNTIFS(Contracts!$A$2:$A$101,B25,Contracts!$C$2:$C$101,"&lt;="&amp;D25,Contracts!$D$2:$D$101,"&gt;="&amp;D25)=0,"Outside contract term",IF(COUNTIFS('Contract Coverage'!$A$2:$A$101,B25,'Contract Coverage'!$B$2:$B$101,C25,'Contract Coverage'!$C$2:$C$101,"&lt;="&amp;D25,'Contract Coverage'!$D$2:$D$101,"&gt;="&amp;D25)=0,"Lift not covered on due date","OK"))))))</x:f>
      </x:c>
      <x:c r="H25" t="str">
        <x:f>IF(A25="","",IF(G25&lt;&gt;"OK",G25,IF(F25="Cancelled","Cancelled",IF(COUNTIFS(Contracts!$A$2:$A$101,B25,Contracts!$J$2:$J$101,"Cancelled")&gt;0,"Contract cancelled",IF(NOT(ISNUMBER(Settings!$B$3)),"Set as-of date",IF(COUNTIFS('Visit Log'!$C$2:$C$101,A25,'Visit Log'!$D$2:$D$101,C25,'Visit Log'!$B$2:$B$101,"Planned AMC",'Visit Log'!$F$2:$F$101,"Completed",'Visit Log'!$E$2:$E$101,"&gt;="&amp;SUMIF(Contracts!$A$2:$A$101,B25,Contracts!$C$2:$C$101),'Visit Log'!$E$2:$E$101,"&lt;="&amp;SUMIF(Contracts!$A$2:$A$101,B25,Contracts!$D$2:$D$101),'Visit Log'!$E$2:$E$101,"&lt;="&amp;Settings!$B$3)&gt;0,"Completed",IF(D25&lt;Settings!$B$3,"Overdue",IF(D25=Settings!$B$3,"Due today","Upcoming"))))))))</x:f>
      </x:c>
    </x:row>
    <x:row r="26">
      <x:c r="D26" s="5"/>
      <x:c r="G26" t="str">
        <x:f>IF(A26="","",IF(COUNTIF($A$2:$A$101,A26)&gt;1,"Duplicate plan ID",IF(COUNTIF(Contracts!$A$2:$A$101,B26)&lt;&gt;1,"Unknown/duplicate contract",IF(OR(D26="",NOT(ISNUMBER(D26))),"Missing/invalid due date",IF(COUNTIFS(Contracts!$A$2:$A$101,B26,Contracts!$C$2:$C$101,"&lt;="&amp;D26,Contracts!$D$2:$D$101,"&gt;="&amp;D26)=0,"Outside contract term",IF(COUNTIFS('Contract Coverage'!$A$2:$A$101,B26,'Contract Coverage'!$B$2:$B$101,C26,'Contract Coverage'!$C$2:$C$101,"&lt;="&amp;D26,'Contract Coverage'!$D$2:$D$101,"&gt;="&amp;D26)=0,"Lift not covered on due date","OK"))))))</x:f>
      </x:c>
      <x:c r="H26" t="str">
        <x:f>IF(A26="","",IF(G26&lt;&gt;"OK",G26,IF(F26="Cancelled","Cancelled",IF(COUNTIFS(Contracts!$A$2:$A$101,B26,Contracts!$J$2:$J$101,"Cancelled")&gt;0,"Contract cancelled",IF(NOT(ISNUMBER(Settings!$B$3)),"Set as-of date",IF(COUNTIFS('Visit Log'!$C$2:$C$101,A26,'Visit Log'!$D$2:$D$101,C26,'Visit Log'!$B$2:$B$101,"Planned AMC",'Visit Log'!$F$2:$F$101,"Completed",'Visit Log'!$E$2:$E$101,"&gt;="&amp;SUMIF(Contracts!$A$2:$A$101,B26,Contracts!$C$2:$C$101),'Visit Log'!$E$2:$E$101,"&lt;="&amp;SUMIF(Contracts!$A$2:$A$101,B26,Contracts!$D$2:$D$101),'Visit Log'!$E$2:$E$101,"&lt;="&amp;Settings!$B$3)&gt;0,"Completed",IF(D26&lt;Settings!$B$3,"Overdue",IF(D26=Settings!$B$3,"Due today","Upcoming"))))))))</x:f>
      </x:c>
    </x:row>
    <x:row r="27">
      <x:c r="D27" s="5"/>
      <x:c r="G27" t="str">
        <x:f>IF(A27="","",IF(COUNTIF($A$2:$A$101,A27)&gt;1,"Duplicate plan ID",IF(COUNTIF(Contracts!$A$2:$A$101,B27)&lt;&gt;1,"Unknown/duplicate contract",IF(OR(D27="",NOT(ISNUMBER(D27))),"Missing/invalid due date",IF(COUNTIFS(Contracts!$A$2:$A$101,B27,Contracts!$C$2:$C$101,"&lt;="&amp;D27,Contracts!$D$2:$D$101,"&gt;="&amp;D27)=0,"Outside contract term",IF(COUNTIFS('Contract Coverage'!$A$2:$A$101,B27,'Contract Coverage'!$B$2:$B$101,C27,'Contract Coverage'!$C$2:$C$101,"&lt;="&amp;D27,'Contract Coverage'!$D$2:$D$101,"&gt;="&amp;D27)=0,"Lift not covered on due date","OK"))))))</x:f>
      </x:c>
      <x:c r="H27" t="str">
        <x:f>IF(A27="","",IF(G27&lt;&gt;"OK",G27,IF(F27="Cancelled","Cancelled",IF(COUNTIFS(Contracts!$A$2:$A$101,B27,Contracts!$J$2:$J$101,"Cancelled")&gt;0,"Contract cancelled",IF(NOT(ISNUMBER(Settings!$B$3)),"Set as-of date",IF(COUNTIFS('Visit Log'!$C$2:$C$101,A27,'Visit Log'!$D$2:$D$101,C27,'Visit Log'!$B$2:$B$101,"Planned AMC",'Visit Log'!$F$2:$F$101,"Completed",'Visit Log'!$E$2:$E$101,"&gt;="&amp;SUMIF(Contracts!$A$2:$A$101,B27,Contracts!$C$2:$C$101),'Visit Log'!$E$2:$E$101,"&lt;="&amp;SUMIF(Contracts!$A$2:$A$101,B27,Contracts!$D$2:$D$101),'Visit Log'!$E$2:$E$101,"&lt;="&amp;Settings!$B$3)&gt;0,"Completed",IF(D27&lt;Settings!$B$3,"Overdue",IF(D27=Settings!$B$3,"Due today","Upcoming"))))))))</x:f>
      </x:c>
    </x:row>
    <x:row r="28">
      <x:c r="D28" s="5"/>
      <x:c r="G28" t="str">
        <x:f>IF(A28="","",IF(COUNTIF($A$2:$A$101,A28)&gt;1,"Duplicate plan ID",IF(COUNTIF(Contracts!$A$2:$A$101,B28)&lt;&gt;1,"Unknown/duplicate contract",IF(OR(D28="",NOT(ISNUMBER(D28))),"Missing/invalid due date",IF(COUNTIFS(Contracts!$A$2:$A$101,B28,Contracts!$C$2:$C$101,"&lt;="&amp;D28,Contracts!$D$2:$D$101,"&gt;="&amp;D28)=0,"Outside contract term",IF(COUNTIFS('Contract Coverage'!$A$2:$A$101,B28,'Contract Coverage'!$B$2:$B$101,C28,'Contract Coverage'!$C$2:$C$101,"&lt;="&amp;D28,'Contract Coverage'!$D$2:$D$101,"&gt;="&amp;D28)=0,"Lift not covered on due date","OK"))))))</x:f>
      </x:c>
      <x:c r="H28" t="str">
        <x:f>IF(A28="","",IF(G28&lt;&gt;"OK",G28,IF(F28="Cancelled","Cancelled",IF(COUNTIFS(Contracts!$A$2:$A$101,B28,Contracts!$J$2:$J$101,"Cancelled")&gt;0,"Contract cancelled",IF(NOT(ISNUMBER(Settings!$B$3)),"Set as-of date",IF(COUNTIFS('Visit Log'!$C$2:$C$101,A28,'Visit Log'!$D$2:$D$101,C28,'Visit Log'!$B$2:$B$101,"Planned AMC",'Visit Log'!$F$2:$F$101,"Completed",'Visit Log'!$E$2:$E$101,"&gt;="&amp;SUMIF(Contracts!$A$2:$A$101,B28,Contracts!$C$2:$C$101),'Visit Log'!$E$2:$E$101,"&lt;="&amp;SUMIF(Contracts!$A$2:$A$101,B28,Contracts!$D$2:$D$101),'Visit Log'!$E$2:$E$101,"&lt;="&amp;Settings!$B$3)&gt;0,"Completed",IF(D28&lt;Settings!$B$3,"Overdue",IF(D28=Settings!$B$3,"Due today","Upcoming"))))))))</x:f>
      </x:c>
    </x:row>
    <x:row r="29">
      <x:c r="D29" s="5"/>
      <x:c r="G29" t="str">
        <x:f>IF(A29="","",IF(COUNTIF($A$2:$A$101,A29)&gt;1,"Duplicate plan ID",IF(COUNTIF(Contracts!$A$2:$A$101,B29)&lt;&gt;1,"Unknown/duplicate contract",IF(OR(D29="",NOT(ISNUMBER(D29))),"Missing/invalid due date",IF(COUNTIFS(Contracts!$A$2:$A$101,B29,Contracts!$C$2:$C$101,"&lt;="&amp;D29,Contracts!$D$2:$D$101,"&gt;="&amp;D29)=0,"Outside contract term",IF(COUNTIFS('Contract Coverage'!$A$2:$A$101,B29,'Contract Coverage'!$B$2:$B$101,C29,'Contract Coverage'!$C$2:$C$101,"&lt;="&amp;D29,'Contract Coverage'!$D$2:$D$101,"&gt;="&amp;D29)=0,"Lift not covered on due date","OK"))))))</x:f>
      </x:c>
      <x:c r="H29" t="str">
        <x:f>IF(A29="","",IF(G29&lt;&gt;"OK",G29,IF(F29="Cancelled","Cancelled",IF(COUNTIFS(Contracts!$A$2:$A$101,B29,Contracts!$J$2:$J$101,"Cancelled")&gt;0,"Contract cancelled",IF(NOT(ISNUMBER(Settings!$B$3)),"Set as-of date",IF(COUNTIFS('Visit Log'!$C$2:$C$101,A29,'Visit Log'!$D$2:$D$101,C29,'Visit Log'!$B$2:$B$101,"Planned AMC",'Visit Log'!$F$2:$F$101,"Completed",'Visit Log'!$E$2:$E$101,"&gt;="&amp;SUMIF(Contracts!$A$2:$A$101,B29,Contracts!$C$2:$C$101),'Visit Log'!$E$2:$E$101,"&lt;="&amp;SUMIF(Contracts!$A$2:$A$101,B29,Contracts!$D$2:$D$101),'Visit Log'!$E$2:$E$101,"&lt;="&amp;Settings!$B$3)&gt;0,"Completed",IF(D29&lt;Settings!$B$3,"Overdue",IF(D29=Settings!$B$3,"Due today","Upcoming"))))))))</x:f>
      </x:c>
    </x:row>
    <x:row r="30">
      <x:c r="D30" s="5"/>
      <x:c r="G30" t="str">
        <x:f>IF(A30="","",IF(COUNTIF($A$2:$A$101,A30)&gt;1,"Duplicate plan ID",IF(COUNTIF(Contracts!$A$2:$A$101,B30)&lt;&gt;1,"Unknown/duplicate contract",IF(OR(D30="",NOT(ISNUMBER(D30))),"Missing/invalid due date",IF(COUNTIFS(Contracts!$A$2:$A$101,B30,Contracts!$C$2:$C$101,"&lt;="&amp;D30,Contracts!$D$2:$D$101,"&gt;="&amp;D30)=0,"Outside contract term",IF(COUNTIFS('Contract Coverage'!$A$2:$A$101,B30,'Contract Coverage'!$B$2:$B$101,C30,'Contract Coverage'!$C$2:$C$101,"&lt;="&amp;D30,'Contract Coverage'!$D$2:$D$101,"&gt;="&amp;D30)=0,"Lift not covered on due date","OK"))))))</x:f>
      </x:c>
      <x:c r="H30" t="str">
        <x:f>IF(A30="","",IF(G30&lt;&gt;"OK",G30,IF(F30="Cancelled","Cancelled",IF(COUNTIFS(Contracts!$A$2:$A$101,B30,Contracts!$J$2:$J$101,"Cancelled")&gt;0,"Contract cancelled",IF(NOT(ISNUMBER(Settings!$B$3)),"Set as-of date",IF(COUNTIFS('Visit Log'!$C$2:$C$101,A30,'Visit Log'!$D$2:$D$101,C30,'Visit Log'!$B$2:$B$101,"Planned AMC",'Visit Log'!$F$2:$F$101,"Completed",'Visit Log'!$E$2:$E$101,"&gt;="&amp;SUMIF(Contracts!$A$2:$A$101,B30,Contracts!$C$2:$C$101),'Visit Log'!$E$2:$E$101,"&lt;="&amp;SUMIF(Contracts!$A$2:$A$101,B30,Contracts!$D$2:$D$101),'Visit Log'!$E$2:$E$101,"&lt;="&amp;Settings!$B$3)&gt;0,"Completed",IF(D30&lt;Settings!$B$3,"Overdue",IF(D30=Settings!$B$3,"Due today","Upcoming"))))))))</x:f>
      </x:c>
    </x:row>
    <x:row r="31">
      <x:c r="D31" s="5"/>
      <x:c r="G31" t="str">
        <x:f>IF(A31="","",IF(COUNTIF($A$2:$A$101,A31)&gt;1,"Duplicate plan ID",IF(COUNTIF(Contracts!$A$2:$A$101,B31)&lt;&gt;1,"Unknown/duplicate contract",IF(OR(D31="",NOT(ISNUMBER(D31))),"Missing/invalid due date",IF(COUNTIFS(Contracts!$A$2:$A$101,B31,Contracts!$C$2:$C$101,"&lt;="&amp;D31,Contracts!$D$2:$D$101,"&gt;="&amp;D31)=0,"Outside contract term",IF(COUNTIFS('Contract Coverage'!$A$2:$A$101,B31,'Contract Coverage'!$B$2:$B$101,C31,'Contract Coverage'!$C$2:$C$101,"&lt;="&amp;D31,'Contract Coverage'!$D$2:$D$101,"&gt;="&amp;D31)=0,"Lift not covered on due date","OK"))))))</x:f>
      </x:c>
      <x:c r="H31" t="str">
        <x:f>IF(A31="","",IF(G31&lt;&gt;"OK",G31,IF(F31="Cancelled","Cancelled",IF(COUNTIFS(Contracts!$A$2:$A$101,B31,Contracts!$J$2:$J$101,"Cancelled")&gt;0,"Contract cancelled",IF(NOT(ISNUMBER(Settings!$B$3)),"Set as-of date",IF(COUNTIFS('Visit Log'!$C$2:$C$101,A31,'Visit Log'!$D$2:$D$101,C31,'Visit Log'!$B$2:$B$101,"Planned AMC",'Visit Log'!$F$2:$F$101,"Completed",'Visit Log'!$E$2:$E$101,"&gt;="&amp;SUMIF(Contracts!$A$2:$A$101,B31,Contracts!$C$2:$C$101),'Visit Log'!$E$2:$E$101,"&lt;="&amp;SUMIF(Contracts!$A$2:$A$101,B31,Contracts!$D$2:$D$101),'Visit Log'!$E$2:$E$101,"&lt;="&amp;Settings!$B$3)&gt;0,"Completed",IF(D31&lt;Settings!$B$3,"Overdue",IF(D31=Settings!$B$3,"Due today","Upcoming"))))))))</x:f>
      </x:c>
    </x:row>
    <x:row r="32">
      <x:c r="D32" s="5"/>
      <x:c r="G32" t="str">
        <x:f>IF(A32="","",IF(COUNTIF($A$2:$A$101,A32)&gt;1,"Duplicate plan ID",IF(COUNTIF(Contracts!$A$2:$A$101,B32)&lt;&gt;1,"Unknown/duplicate contract",IF(OR(D32="",NOT(ISNUMBER(D32))),"Missing/invalid due date",IF(COUNTIFS(Contracts!$A$2:$A$101,B32,Contracts!$C$2:$C$101,"&lt;="&amp;D32,Contracts!$D$2:$D$101,"&gt;="&amp;D32)=0,"Outside contract term",IF(COUNTIFS('Contract Coverage'!$A$2:$A$101,B32,'Contract Coverage'!$B$2:$B$101,C32,'Contract Coverage'!$C$2:$C$101,"&lt;="&amp;D32,'Contract Coverage'!$D$2:$D$101,"&gt;="&amp;D32)=0,"Lift not covered on due date","OK"))))))</x:f>
      </x:c>
      <x:c r="H32" t="str">
        <x:f>IF(A32="","",IF(G32&lt;&gt;"OK",G32,IF(F32="Cancelled","Cancelled",IF(COUNTIFS(Contracts!$A$2:$A$101,B32,Contracts!$J$2:$J$101,"Cancelled")&gt;0,"Contract cancelled",IF(NOT(ISNUMBER(Settings!$B$3)),"Set as-of date",IF(COUNTIFS('Visit Log'!$C$2:$C$101,A32,'Visit Log'!$D$2:$D$101,C32,'Visit Log'!$B$2:$B$101,"Planned AMC",'Visit Log'!$F$2:$F$101,"Completed",'Visit Log'!$E$2:$E$101,"&gt;="&amp;SUMIF(Contracts!$A$2:$A$101,B32,Contracts!$C$2:$C$101),'Visit Log'!$E$2:$E$101,"&lt;="&amp;SUMIF(Contracts!$A$2:$A$101,B32,Contracts!$D$2:$D$101),'Visit Log'!$E$2:$E$101,"&lt;="&amp;Settings!$B$3)&gt;0,"Completed",IF(D32&lt;Settings!$B$3,"Overdue",IF(D32=Settings!$B$3,"Due today","Upcoming"))))))))</x:f>
      </x:c>
    </x:row>
    <x:row r="33">
      <x:c r="D33" s="5"/>
      <x:c r="G33" t="str">
        <x:f>IF(A33="","",IF(COUNTIF($A$2:$A$101,A33)&gt;1,"Duplicate plan ID",IF(COUNTIF(Contracts!$A$2:$A$101,B33)&lt;&gt;1,"Unknown/duplicate contract",IF(OR(D33="",NOT(ISNUMBER(D33))),"Missing/invalid due date",IF(COUNTIFS(Contracts!$A$2:$A$101,B33,Contracts!$C$2:$C$101,"&lt;="&amp;D33,Contracts!$D$2:$D$101,"&gt;="&amp;D33)=0,"Outside contract term",IF(COUNTIFS('Contract Coverage'!$A$2:$A$101,B33,'Contract Coverage'!$B$2:$B$101,C33,'Contract Coverage'!$C$2:$C$101,"&lt;="&amp;D33,'Contract Coverage'!$D$2:$D$101,"&gt;="&amp;D33)=0,"Lift not covered on due date","OK"))))))</x:f>
      </x:c>
      <x:c r="H33" t="str">
        <x:f>IF(A33="","",IF(G33&lt;&gt;"OK",G33,IF(F33="Cancelled","Cancelled",IF(COUNTIFS(Contracts!$A$2:$A$101,B33,Contracts!$J$2:$J$101,"Cancelled")&gt;0,"Contract cancelled",IF(NOT(ISNUMBER(Settings!$B$3)),"Set as-of date",IF(COUNTIFS('Visit Log'!$C$2:$C$101,A33,'Visit Log'!$D$2:$D$101,C33,'Visit Log'!$B$2:$B$101,"Planned AMC",'Visit Log'!$F$2:$F$101,"Completed",'Visit Log'!$E$2:$E$101,"&gt;="&amp;SUMIF(Contracts!$A$2:$A$101,B33,Contracts!$C$2:$C$101),'Visit Log'!$E$2:$E$101,"&lt;="&amp;SUMIF(Contracts!$A$2:$A$101,B33,Contracts!$D$2:$D$101),'Visit Log'!$E$2:$E$101,"&lt;="&amp;Settings!$B$3)&gt;0,"Completed",IF(D33&lt;Settings!$B$3,"Overdue",IF(D33=Settings!$B$3,"Due today","Upcoming"))))))))</x:f>
      </x:c>
    </x:row>
    <x:row r="34">
      <x:c r="D34" s="5"/>
      <x:c r="G34" t="str">
        <x:f>IF(A34="","",IF(COUNTIF($A$2:$A$101,A34)&gt;1,"Duplicate plan ID",IF(COUNTIF(Contracts!$A$2:$A$101,B34)&lt;&gt;1,"Unknown/duplicate contract",IF(OR(D34="",NOT(ISNUMBER(D34))),"Missing/invalid due date",IF(COUNTIFS(Contracts!$A$2:$A$101,B34,Contracts!$C$2:$C$101,"&lt;="&amp;D34,Contracts!$D$2:$D$101,"&gt;="&amp;D34)=0,"Outside contract term",IF(COUNTIFS('Contract Coverage'!$A$2:$A$101,B34,'Contract Coverage'!$B$2:$B$101,C34,'Contract Coverage'!$C$2:$C$101,"&lt;="&amp;D34,'Contract Coverage'!$D$2:$D$101,"&gt;="&amp;D34)=0,"Lift not covered on due date","OK"))))))</x:f>
      </x:c>
      <x:c r="H34" t="str">
        <x:f>IF(A34="","",IF(G34&lt;&gt;"OK",G34,IF(F34="Cancelled","Cancelled",IF(COUNTIFS(Contracts!$A$2:$A$101,B34,Contracts!$J$2:$J$101,"Cancelled")&gt;0,"Contract cancelled",IF(NOT(ISNUMBER(Settings!$B$3)),"Set as-of date",IF(COUNTIFS('Visit Log'!$C$2:$C$101,A34,'Visit Log'!$D$2:$D$101,C34,'Visit Log'!$B$2:$B$101,"Planned AMC",'Visit Log'!$F$2:$F$101,"Completed",'Visit Log'!$E$2:$E$101,"&gt;="&amp;SUMIF(Contracts!$A$2:$A$101,B34,Contracts!$C$2:$C$101),'Visit Log'!$E$2:$E$101,"&lt;="&amp;SUMIF(Contracts!$A$2:$A$101,B34,Contracts!$D$2:$D$101),'Visit Log'!$E$2:$E$101,"&lt;="&amp;Settings!$B$3)&gt;0,"Completed",IF(D34&lt;Settings!$B$3,"Overdue",IF(D34=Settings!$B$3,"Due today","Upcoming"))))))))</x:f>
      </x:c>
    </x:row>
    <x:row r="35">
      <x:c r="D35" s="5"/>
      <x:c r="G35" t="str">
        <x:f>IF(A35="","",IF(COUNTIF($A$2:$A$101,A35)&gt;1,"Duplicate plan ID",IF(COUNTIF(Contracts!$A$2:$A$101,B35)&lt;&gt;1,"Unknown/duplicate contract",IF(OR(D35="",NOT(ISNUMBER(D35))),"Missing/invalid due date",IF(COUNTIFS(Contracts!$A$2:$A$101,B35,Contracts!$C$2:$C$101,"&lt;="&amp;D35,Contracts!$D$2:$D$101,"&gt;="&amp;D35)=0,"Outside contract term",IF(COUNTIFS('Contract Coverage'!$A$2:$A$101,B35,'Contract Coverage'!$B$2:$B$101,C35,'Contract Coverage'!$C$2:$C$101,"&lt;="&amp;D35,'Contract Coverage'!$D$2:$D$101,"&gt;="&amp;D35)=0,"Lift not covered on due date","OK"))))))</x:f>
      </x:c>
      <x:c r="H35" t="str">
        <x:f>IF(A35="","",IF(G35&lt;&gt;"OK",G35,IF(F35="Cancelled","Cancelled",IF(COUNTIFS(Contracts!$A$2:$A$101,B35,Contracts!$J$2:$J$101,"Cancelled")&gt;0,"Contract cancelled",IF(NOT(ISNUMBER(Settings!$B$3)),"Set as-of date",IF(COUNTIFS('Visit Log'!$C$2:$C$101,A35,'Visit Log'!$D$2:$D$101,C35,'Visit Log'!$B$2:$B$101,"Planned AMC",'Visit Log'!$F$2:$F$101,"Completed",'Visit Log'!$E$2:$E$101,"&gt;="&amp;SUMIF(Contracts!$A$2:$A$101,B35,Contracts!$C$2:$C$101),'Visit Log'!$E$2:$E$101,"&lt;="&amp;SUMIF(Contracts!$A$2:$A$101,B35,Contracts!$D$2:$D$101),'Visit Log'!$E$2:$E$101,"&lt;="&amp;Settings!$B$3)&gt;0,"Completed",IF(D35&lt;Settings!$B$3,"Overdue",IF(D35=Settings!$B$3,"Due today","Upcoming"))))))))</x:f>
      </x:c>
    </x:row>
    <x:row r="36">
      <x:c r="D36" s="5"/>
      <x:c r="G36" t="str">
        <x:f>IF(A36="","",IF(COUNTIF($A$2:$A$101,A36)&gt;1,"Duplicate plan ID",IF(COUNTIF(Contracts!$A$2:$A$101,B36)&lt;&gt;1,"Unknown/duplicate contract",IF(OR(D36="",NOT(ISNUMBER(D36))),"Missing/invalid due date",IF(COUNTIFS(Contracts!$A$2:$A$101,B36,Contracts!$C$2:$C$101,"&lt;="&amp;D36,Contracts!$D$2:$D$101,"&gt;="&amp;D36)=0,"Outside contract term",IF(COUNTIFS('Contract Coverage'!$A$2:$A$101,B36,'Contract Coverage'!$B$2:$B$101,C36,'Contract Coverage'!$C$2:$C$101,"&lt;="&amp;D36,'Contract Coverage'!$D$2:$D$101,"&gt;="&amp;D36)=0,"Lift not covered on due date","OK"))))))</x:f>
      </x:c>
      <x:c r="H36" t="str">
        <x:f>IF(A36="","",IF(G36&lt;&gt;"OK",G36,IF(F36="Cancelled","Cancelled",IF(COUNTIFS(Contracts!$A$2:$A$101,B36,Contracts!$J$2:$J$101,"Cancelled")&gt;0,"Contract cancelled",IF(NOT(ISNUMBER(Settings!$B$3)),"Set as-of date",IF(COUNTIFS('Visit Log'!$C$2:$C$101,A36,'Visit Log'!$D$2:$D$101,C36,'Visit Log'!$B$2:$B$101,"Planned AMC",'Visit Log'!$F$2:$F$101,"Completed",'Visit Log'!$E$2:$E$101,"&gt;="&amp;SUMIF(Contracts!$A$2:$A$101,B36,Contracts!$C$2:$C$101),'Visit Log'!$E$2:$E$101,"&lt;="&amp;SUMIF(Contracts!$A$2:$A$101,B36,Contracts!$D$2:$D$101),'Visit Log'!$E$2:$E$101,"&lt;="&amp;Settings!$B$3)&gt;0,"Completed",IF(D36&lt;Settings!$B$3,"Overdue",IF(D36=Settings!$B$3,"Due today","Upcoming"))))))))</x:f>
      </x:c>
    </x:row>
    <x:row r="37">
      <x:c r="D37" s="5"/>
      <x:c r="G37" t="str">
        <x:f>IF(A37="","",IF(COUNTIF($A$2:$A$101,A37)&gt;1,"Duplicate plan ID",IF(COUNTIF(Contracts!$A$2:$A$101,B37)&lt;&gt;1,"Unknown/duplicate contract",IF(OR(D37="",NOT(ISNUMBER(D37))),"Missing/invalid due date",IF(COUNTIFS(Contracts!$A$2:$A$101,B37,Contracts!$C$2:$C$101,"&lt;="&amp;D37,Contracts!$D$2:$D$101,"&gt;="&amp;D37)=0,"Outside contract term",IF(COUNTIFS('Contract Coverage'!$A$2:$A$101,B37,'Contract Coverage'!$B$2:$B$101,C37,'Contract Coverage'!$C$2:$C$101,"&lt;="&amp;D37,'Contract Coverage'!$D$2:$D$101,"&gt;="&amp;D37)=0,"Lift not covered on due date","OK"))))))</x:f>
      </x:c>
      <x:c r="H37" t="str">
        <x:f>IF(A37="","",IF(G37&lt;&gt;"OK",G37,IF(F37="Cancelled","Cancelled",IF(COUNTIFS(Contracts!$A$2:$A$101,B37,Contracts!$J$2:$J$101,"Cancelled")&gt;0,"Contract cancelled",IF(NOT(ISNUMBER(Settings!$B$3)),"Set as-of date",IF(COUNTIFS('Visit Log'!$C$2:$C$101,A37,'Visit Log'!$D$2:$D$101,C37,'Visit Log'!$B$2:$B$101,"Planned AMC",'Visit Log'!$F$2:$F$101,"Completed",'Visit Log'!$E$2:$E$101,"&gt;="&amp;SUMIF(Contracts!$A$2:$A$101,B37,Contracts!$C$2:$C$101),'Visit Log'!$E$2:$E$101,"&lt;="&amp;SUMIF(Contracts!$A$2:$A$101,B37,Contracts!$D$2:$D$101),'Visit Log'!$E$2:$E$101,"&lt;="&amp;Settings!$B$3)&gt;0,"Completed",IF(D37&lt;Settings!$B$3,"Overdue",IF(D37=Settings!$B$3,"Due today","Upcoming"))))))))</x:f>
      </x:c>
    </x:row>
    <x:row r="38">
      <x:c r="D38" s="5"/>
      <x:c r="G38" t="str">
        <x:f>IF(A38="","",IF(COUNTIF($A$2:$A$101,A38)&gt;1,"Duplicate plan ID",IF(COUNTIF(Contracts!$A$2:$A$101,B38)&lt;&gt;1,"Unknown/duplicate contract",IF(OR(D38="",NOT(ISNUMBER(D38))),"Missing/invalid due date",IF(COUNTIFS(Contracts!$A$2:$A$101,B38,Contracts!$C$2:$C$101,"&lt;="&amp;D38,Contracts!$D$2:$D$101,"&gt;="&amp;D38)=0,"Outside contract term",IF(COUNTIFS('Contract Coverage'!$A$2:$A$101,B38,'Contract Coverage'!$B$2:$B$101,C38,'Contract Coverage'!$C$2:$C$101,"&lt;="&amp;D38,'Contract Coverage'!$D$2:$D$101,"&gt;="&amp;D38)=0,"Lift not covered on due date","OK"))))))</x:f>
      </x:c>
      <x:c r="H38" t="str">
        <x:f>IF(A38="","",IF(G38&lt;&gt;"OK",G38,IF(F38="Cancelled","Cancelled",IF(COUNTIFS(Contracts!$A$2:$A$101,B38,Contracts!$J$2:$J$101,"Cancelled")&gt;0,"Contract cancelled",IF(NOT(ISNUMBER(Settings!$B$3)),"Set as-of date",IF(COUNTIFS('Visit Log'!$C$2:$C$101,A38,'Visit Log'!$D$2:$D$101,C38,'Visit Log'!$B$2:$B$101,"Planned AMC",'Visit Log'!$F$2:$F$101,"Completed",'Visit Log'!$E$2:$E$101,"&gt;="&amp;SUMIF(Contracts!$A$2:$A$101,B38,Contracts!$C$2:$C$101),'Visit Log'!$E$2:$E$101,"&lt;="&amp;SUMIF(Contracts!$A$2:$A$101,B38,Contracts!$D$2:$D$101),'Visit Log'!$E$2:$E$101,"&lt;="&amp;Settings!$B$3)&gt;0,"Completed",IF(D38&lt;Settings!$B$3,"Overdue",IF(D38=Settings!$B$3,"Due today","Upcoming"))))))))</x:f>
      </x:c>
    </x:row>
    <x:row r="39">
      <x:c r="D39" s="5"/>
      <x:c r="G39" t="str">
        <x:f>IF(A39="","",IF(COUNTIF($A$2:$A$101,A39)&gt;1,"Duplicate plan ID",IF(COUNTIF(Contracts!$A$2:$A$101,B39)&lt;&gt;1,"Unknown/duplicate contract",IF(OR(D39="",NOT(ISNUMBER(D39))),"Missing/invalid due date",IF(COUNTIFS(Contracts!$A$2:$A$101,B39,Contracts!$C$2:$C$101,"&lt;="&amp;D39,Contracts!$D$2:$D$101,"&gt;="&amp;D39)=0,"Outside contract term",IF(COUNTIFS('Contract Coverage'!$A$2:$A$101,B39,'Contract Coverage'!$B$2:$B$101,C39,'Contract Coverage'!$C$2:$C$101,"&lt;="&amp;D39,'Contract Coverage'!$D$2:$D$101,"&gt;="&amp;D39)=0,"Lift not covered on due date","OK"))))))</x:f>
      </x:c>
      <x:c r="H39" t="str">
        <x:f>IF(A39="","",IF(G39&lt;&gt;"OK",G39,IF(F39="Cancelled","Cancelled",IF(COUNTIFS(Contracts!$A$2:$A$101,B39,Contracts!$J$2:$J$101,"Cancelled")&gt;0,"Contract cancelled",IF(NOT(ISNUMBER(Settings!$B$3)),"Set as-of date",IF(COUNTIFS('Visit Log'!$C$2:$C$101,A39,'Visit Log'!$D$2:$D$101,C39,'Visit Log'!$B$2:$B$101,"Planned AMC",'Visit Log'!$F$2:$F$101,"Completed",'Visit Log'!$E$2:$E$101,"&gt;="&amp;SUMIF(Contracts!$A$2:$A$101,B39,Contracts!$C$2:$C$101),'Visit Log'!$E$2:$E$101,"&lt;="&amp;SUMIF(Contracts!$A$2:$A$101,B39,Contracts!$D$2:$D$101),'Visit Log'!$E$2:$E$101,"&lt;="&amp;Settings!$B$3)&gt;0,"Completed",IF(D39&lt;Settings!$B$3,"Overdue",IF(D39=Settings!$B$3,"Due today","Upcoming"))))))))</x:f>
      </x:c>
    </x:row>
    <x:row r="40">
      <x:c r="D40" s="5"/>
      <x:c r="G40" t="str">
        <x:f>IF(A40="","",IF(COUNTIF($A$2:$A$101,A40)&gt;1,"Duplicate plan ID",IF(COUNTIF(Contracts!$A$2:$A$101,B40)&lt;&gt;1,"Unknown/duplicate contract",IF(OR(D40="",NOT(ISNUMBER(D40))),"Missing/invalid due date",IF(COUNTIFS(Contracts!$A$2:$A$101,B40,Contracts!$C$2:$C$101,"&lt;="&amp;D40,Contracts!$D$2:$D$101,"&gt;="&amp;D40)=0,"Outside contract term",IF(COUNTIFS('Contract Coverage'!$A$2:$A$101,B40,'Contract Coverage'!$B$2:$B$101,C40,'Contract Coverage'!$C$2:$C$101,"&lt;="&amp;D40,'Contract Coverage'!$D$2:$D$101,"&gt;="&amp;D40)=0,"Lift not covered on due date","OK"))))))</x:f>
      </x:c>
      <x:c r="H40" t="str">
        <x:f>IF(A40="","",IF(G40&lt;&gt;"OK",G40,IF(F40="Cancelled","Cancelled",IF(COUNTIFS(Contracts!$A$2:$A$101,B40,Contracts!$J$2:$J$101,"Cancelled")&gt;0,"Contract cancelled",IF(NOT(ISNUMBER(Settings!$B$3)),"Set as-of date",IF(COUNTIFS('Visit Log'!$C$2:$C$101,A40,'Visit Log'!$D$2:$D$101,C40,'Visit Log'!$B$2:$B$101,"Planned AMC",'Visit Log'!$F$2:$F$101,"Completed",'Visit Log'!$E$2:$E$101,"&gt;="&amp;SUMIF(Contracts!$A$2:$A$101,B40,Contracts!$C$2:$C$101),'Visit Log'!$E$2:$E$101,"&lt;="&amp;SUMIF(Contracts!$A$2:$A$101,B40,Contracts!$D$2:$D$101),'Visit Log'!$E$2:$E$101,"&lt;="&amp;Settings!$B$3)&gt;0,"Completed",IF(D40&lt;Settings!$B$3,"Overdue",IF(D40=Settings!$B$3,"Due today","Upcoming"))))))))</x:f>
      </x:c>
    </x:row>
    <x:row r="41">
      <x:c r="D41" s="5"/>
      <x:c r="G41" t="str">
        <x:f>IF(A41="","",IF(COUNTIF($A$2:$A$101,A41)&gt;1,"Duplicate plan ID",IF(COUNTIF(Contracts!$A$2:$A$101,B41)&lt;&gt;1,"Unknown/duplicate contract",IF(OR(D41="",NOT(ISNUMBER(D41))),"Missing/invalid due date",IF(COUNTIFS(Contracts!$A$2:$A$101,B41,Contracts!$C$2:$C$101,"&lt;="&amp;D41,Contracts!$D$2:$D$101,"&gt;="&amp;D41)=0,"Outside contract term",IF(COUNTIFS('Contract Coverage'!$A$2:$A$101,B41,'Contract Coverage'!$B$2:$B$101,C41,'Contract Coverage'!$C$2:$C$101,"&lt;="&amp;D41,'Contract Coverage'!$D$2:$D$101,"&gt;="&amp;D41)=0,"Lift not covered on due date","OK"))))))</x:f>
      </x:c>
      <x:c r="H41" t="str">
        <x:f>IF(A41="","",IF(G41&lt;&gt;"OK",G41,IF(F41="Cancelled","Cancelled",IF(COUNTIFS(Contracts!$A$2:$A$101,B41,Contracts!$J$2:$J$101,"Cancelled")&gt;0,"Contract cancelled",IF(NOT(ISNUMBER(Settings!$B$3)),"Set as-of date",IF(COUNTIFS('Visit Log'!$C$2:$C$101,A41,'Visit Log'!$D$2:$D$101,C41,'Visit Log'!$B$2:$B$101,"Planned AMC",'Visit Log'!$F$2:$F$101,"Completed",'Visit Log'!$E$2:$E$101,"&gt;="&amp;SUMIF(Contracts!$A$2:$A$101,B41,Contracts!$C$2:$C$101),'Visit Log'!$E$2:$E$101,"&lt;="&amp;SUMIF(Contracts!$A$2:$A$101,B41,Contracts!$D$2:$D$101),'Visit Log'!$E$2:$E$101,"&lt;="&amp;Settings!$B$3)&gt;0,"Completed",IF(D41&lt;Settings!$B$3,"Overdue",IF(D41=Settings!$B$3,"Due today","Upcoming"))))))))</x:f>
      </x:c>
    </x:row>
    <x:row r="42">
      <x:c r="D42" s="5"/>
      <x:c r="G42" t="str">
        <x:f>IF(A42="","",IF(COUNTIF($A$2:$A$101,A42)&gt;1,"Duplicate plan ID",IF(COUNTIF(Contracts!$A$2:$A$101,B42)&lt;&gt;1,"Unknown/duplicate contract",IF(OR(D42="",NOT(ISNUMBER(D42))),"Missing/invalid due date",IF(COUNTIFS(Contracts!$A$2:$A$101,B42,Contracts!$C$2:$C$101,"&lt;="&amp;D42,Contracts!$D$2:$D$101,"&gt;="&amp;D42)=0,"Outside contract term",IF(COUNTIFS('Contract Coverage'!$A$2:$A$101,B42,'Contract Coverage'!$B$2:$B$101,C42,'Contract Coverage'!$C$2:$C$101,"&lt;="&amp;D42,'Contract Coverage'!$D$2:$D$101,"&gt;="&amp;D42)=0,"Lift not covered on due date","OK"))))))</x:f>
      </x:c>
      <x:c r="H42" t="str">
        <x:f>IF(A42="","",IF(G42&lt;&gt;"OK",G42,IF(F42="Cancelled","Cancelled",IF(COUNTIFS(Contracts!$A$2:$A$101,B42,Contracts!$J$2:$J$101,"Cancelled")&gt;0,"Contract cancelled",IF(NOT(ISNUMBER(Settings!$B$3)),"Set as-of date",IF(COUNTIFS('Visit Log'!$C$2:$C$101,A42,'Visit Log'!$D$2:$D$101,C42,'Visit Log'!$B$2:$B$101,"Planned AMC",'Visit Log'!$F$2:$F$101,"Completed",'Visit Log'!$E$2:$E$101,"&gt;="&amp;SUMIF(Contracts!$A$2:$A$101,B42,Contracts!$C$2:$C$101),'Visit Log'!$E$2:$E$101,"&lt;="&amp;SUMIF(Contracts!$A$2:$A$101,B42,Contracts!$D$2:$D$101),'Visit Log'!$E$2:$E$101,"&lt;="&amp;Settings!$B$3)&gt;0,"Completed",IF(D42&lt;Settings!$B$3,"Overdue",IF(D42=Settings!$B$3,"Due today","Upcoming"))))))))</x:f>
      </x:c>
    </x:row>
    <x:row r="43">
      <x:c r="D43" s="5"/>
      <x:c r="G43" t="str">
        <x:f>IF(A43="","",IF(COUNTIF($A$2:$A$101,A43)&gt;1,"Duplicate plan ID",IF(COUNTIF(Contracts!$A$2:$A$101,B43)&lt;&gt;1,"Unknown/duplicate contract",IF(OR(D43="",NOT(ISNUMBER(D43))),"Missing/invalid due date",IF(COUNTIFS(Contracts!$A$2:$A$101,B43,Contracts!$C$2:$C$101,"&lt;="&amp;D43,Contracts!$D$2:$D$101,"&gt;="&amp;D43)=0,"Outside contract term",IF(COUNTIFS('Contract Coverage'!$A$2:$A$101,B43,'Contract Coverage'!$B$2:$B$101,C43,'Contract Coverage'!$C$2:$C$101,"&lt;="&amp;D43,'Contract Coverage'!$D$2:$D$101,"&gt;="&amp;D43)=0,"Lift not covered on due date","OK"))))))</x:f>
      </x:c>
      <x:c r="H43" t="str">
        <x:f>IF(A43="","",IF(G43&lt;&gt;"OK",G43,IF(F43="Cancelled","Cancelled",IF(COUNTIFS(Contracts!$A$2:$A$101,B43,Contracts!$J$2:$J$101,"Cancelled")&gt;0,"Contract cancelled",IF(NOT(ISNUMBER(Settings!$B$3)),"Set as-of date",IF(COUNTIFS('Visit Log'!$C$2:$C$101,A43,'Visit Log'!$D$2:$D$101,C43,'Visit Log'!$B$2:$B$101,"Planned AMC",'Visit Log'!$F$2:$F$101,"Completed",'Visit Log'!$E$2:$E$101,"&gt;="&amp;SUMIF(Contracts!$A$2:$A$101,B43,Contracts!$C$2:$C$101),'Visit Log'!$E$2:$E$101,"&lt;="&amp;SUMIF(Contracts!$A$2:$A$101,B43,Contracts!$D$2:$D$101),'Visit Log'!$E$2:$E$101,"&lt;="&amp;Settings!$B$3)&gt;0,"Completed",IF(D43&lt;Settings!$B$3,"Overdue",IF(D43=Settings!$B$3,"Due today","Upcoming"))))))))</x:f>
      </x:c>
    </x:row>
    <x:row r="44">
      <x:c r="D44" s="5"/>
      <x:c r="G44" t="str">
        <x:f>IF(A44="","",IF(COUNTIF($A$2:$A$101,A44)&gt;1,"Duplicate plan ID",IF(COUNTIF(Contracts!$A$2:$A$101,B44)&lt;&gt;1,"Unknown/duplicate contract",IF(OR(D44="",NOT(ISNUMBER(D44))),"Missing/invalid due date",IF(COUNTIFS(Contracts!$A$2:$A$101,B44,Contracts!$C$2:$C$101,"&lt;="&amp;D44,Contracts!$D$2:$D$101,"&gt;="&amp;D44)=0,"Outside contract term",IF(COUNTIFS('Contract Coverage'!$A$2:$A$101,B44,'Contract Coverage'!$B$2:$B$101,C44,'Contract Coverage'!$C$2:$C$101,"&lt;="&amp;D44,'Contract Coverage'!$D$2:$D$101,"&gt;="&amp;D44)=0,"Lift not covered on due date","OK"))))))</x:f>
      </x:c>
      <x:c r="H44" t="str">
        <x:f>IF(A44="","",IF(G44&lt;&gt;"OK",G44,IF(F44="Cancelled","Cancelled",IF(COUNTIFS(Contracts!$A$2:$A$101,B44,Contracts!$J$2:$J$101,"Cancelled")&gt;0,"Contract cancelled",IF(NOT(ISNUMBER(Settings!$B$3)),"Set as-of date",IF(COUNTIFS('Visit Log'!$C$2:$C$101,A44,'Visit Log'!$D$2:$D$101,C44,'Visit Log'!$B$2:$B$101,"Planned AMC",'Visit Log'!$F$2:$F$101,"Completed",'Visit Log'!$E$2:$E$101,"&gt;="&amp;SUMIF(Contracts!$A$2:$A$101,B44,Contracts!$C$2:$C$101),'Visit Log'!$E$2:$E$101,"&lt;="&amp;SUMIF(Contracts!$A$2:$A$101,B44,Contracts!$D$2:$D$101),'Visit Log'!$E$2:$E$101,"&lt;="&amp;Settings!$B$3)&gt;0,"Completed",IF(D44&lt;Settings!$B$3,"Overdue",IF(D44=Settings!$B$3,"Due today","Upcoming"))))))))</x:f>
      </x:c>
    </x:row>
    <x:row r="45">
      <x:c r="D45" s="5"/>
      <x:c r="G45" t="str">
        <x:f>IF(A45="","",IF(COUNTIF($A$2:$A$101,A45)&gt;1,"Duplicate plan ID",IF(COUNTIF(Contracts!$A$2:$A$101,B45)&lt;&gt;1,"Unknown/duplicate contract",IF(OR(D45="",NOT(ISNUMBER(D45))),"Missing/invalid due date",IF(COUNTIFS(Contracts!$A$2:$A$101,B45,Contracts!$C$2:$C$101,"&lt;="&amp;D45,Contracts!$D$2:$D$101,"&gt;="&amp;D45)=0,"Outside contract term",IF(COUNTIFS('Contract Coverage'!$A$2:$A$101,B45,'Contract Coverage'!$B$2:$B$101,C45,'Contract Coverage'!$C$2:$C$101,"&lt;="&amp;D45,'Contract Coverage'!$D$2:$D$101,"&gt;="&amp;D45)=0,"Lift not covered on due date","OK"))))))</x:f>
      </x:c>
      <x:c r="H45" t="str">
        <x:f>IF(A45="","",IF(G45&lt;&gt;"OK",G45,IF(F45="Cancelled","Cancelled",IF(COUNTIFS(Contracts!$A$2:$A$101,B45,Contracts!$J$2:$J$101,"Cancelled")&gt;0,"Contract cancelled",IF(NOT(ISNUMBER(Settings!$B$3)),"Set as-of date",IF(COUNTIFS('Visit Log'!$C$2:$C$101,A45,'Visit Log'!$D$2:$D$101,C45,'Visit Log'!$B$2:$B$101,"Planned AMC",'Visit Log'!$F$2:$F$101,"Completed",'Visit Log'!$E$2:$E$101,"&gt;="&amp;SUMIF(Contracts!$A$2:$A$101,B45,Contracts!$C$2:$C$101),'Visit Log'!$E$2:$E$101,"&lt;="&amp;SUMIF(Contracts!$A$2:$A$101,B45,Contracts!$D$2:$D$101),'Visit Log'!$E$2:$E$101,"&lt;="&amp;Settings!$B$3)&gt;0,"Completed",IF(D45&lt;Settings!$B$3,"Overdue",IF(D45=Settings!$B$3,"Due today","Upcoming"))))))))</x:f>
      </x:c>
    </x:row>
    <x:row r="46">
      <x:c r="D46" s="5"/>
      <x:c r="G46" t="str">
        <x:f>IF(A46="","",IF(COUNTIF($A$2:$A$101,A46)&gt;1,"Duplicate plan ID",IF(COUNTIF(Contracts!$A$2:$A$101,B46)&lt;&gt;1,"Unknown/duplicate contract",IF(OR(D46="",NOT(ISNUMBER(D46))),"Missing/invalid due date",IF(COUNTIFS(Contracts!$A$2:$A$101,B46,Contracts!$C$2:$C$101,"&lt;="&amp;D46,Contracts!$D$2:$D$101,"&gt;="&amp;D46)=0,"Outside contract term",IF(COUNTIFS('Contract Coverage'!$A$2:$A$101,B46,'Contract Coverage'!$B$2:$B$101,C46,'Contract Coverage'!$C$2:$C$101,"&lt;="&amp;D46,'Contract Coverage'!$D$2:$D$101,"&gt;="&amp;D46)=0,"Lift not covered on due date","OK"))))))</x:f>
      </x:c>
      <x:c r="H46" t="str">
        <x:f>IF(A46="","",IF(G46&lt;&gt;"OK",G46,IF(F46="Cancelled","Cancelled",IF(COUNTIFS(Contracts!$A$2:$A$101,B46,Contracts!$J$2:$J$101,"Cancelled")&gt;0,"Contract cancelled",IF(NOT(ISNUMBER(Settings!$B$3)),"Set as-of date",IF(COUNTIFS('Visit Log'!$C$2:$C$101,A46,'Visit Log'!$D$2:$D$101,C46,'Visit Log'!$B$2:$B$101,"Planned AMC",'Visit Log'!$F$2:$F$101,"Completed",'Visit Log'!$E$2:$E$101,"&gt;="&amp;SUMIF(Contracts!$A$2:$A$101,B46,Contracts!$C$2:$C$101),'Visit Log'!$E$2:$E$101,"&lt;="&amp;SUMIF(Contracts!$A$2:$A$101,B46,Contracts!$D$2:$D$101),'Visit Log'!$E$2:$E$101,"&lt;="&amp;Settings!$B$3)&gt;0,"Completed",IF(D46&lt;Settings!$B$3,"Overdue",IF(D46=Settings!$B$3,"Due today","Upcoming"))))))))</x:f>
      </x:c>
    </x:row>
    <x:row r="47">
      <x:c r="D47" s="5"/>
      <x:c r="G47" t="str">
        <x:f>IF(A47="","",IF(COUNTIF($A$2:$A$101,A47)&gt;1,"Duplicate plan ID",IF(COUNTIF(Contracts!$A$2:$A$101,B47)&lt;&gt;1,"Unknown/duplicate contract",IF(OR(D47="",NOT(ISNUMBER(D47))),"Missing/invalid due date",IF(COUNTIFS(Contracts!$A$2:$A$101,B47,Contracts!$C$2:$C$101,"&lt;="&amp;D47,Contracts!$D$2:$D$101,"&gt;="&amp;D47)=0,"Outside contract term",IF(COUNTIFS('Contract Coverage'!$A$2:$A$101,B47,'Contract Coverage'!$B$2:$B$101,C47,'Contract Coverage'!$C$2:$C$101,"&lt;="&amp;D47,'Contract Coverage'!$D$2:$D$101,"&gt;="&amp;D47)=0,"Lift not covered on due date","OK"))))))</x:f>
      </x:c>
      <x:c r="H47" t="str">
        <x:f>IF(A47="","",IF(G47&lt;&gt;"OK",G47,IF(F47="Cancelled","Cancelled",IF(COUNTIFS(Contracts!$A$2:$A$101,B47,Contracts!$J$2:$J$101,"Cancelled")&gt;0,"Contract cancelled",IF(NOT(ISNUMBER(Settings!$B$3)),"Set as-of date",IF(COUNTIFS('Visit Log'!$C$2:$C$101,A47,'Visit Log'!$D$2:$D$101,C47,'Visit Log'!$B$2:$B$101,"Planned AMC",'Visit Log'!$F$2:$F$101,"Completed",'Visit Log'!$E$2:$E$101,"&gt;="&amp;SUMIF(Contracts!$A$2:$A$101,B47,Contracts!$C$2:$C$101),'Visit Log'!$E$2:$E$101,"&lt;="&amp;SUMIF(Contracts!$A$2:$A$101,B47,Contracts!$D$2:$D$101),'Visit Log'!$E$2:$E$101,"&lt;="&amp;Settings!$B$3)&gt;0,"Completed",IF(D47&lt;Settings!$B$3,"Overdue",IF(D47=Settings!$B$3,"Due today","Upcoming"))))))))</x:f>
      </x:c>
    </x:row>
    <x:row r="48">
      <x:c r="D48" s="5"/>
      <x:c r="G48" t="str">
        <x:f>IF(A48="","",IF(COUNTIF($A$2:$A$101,A48)&gt;1,"Duplicate plan ID",IF(COUNTIF(Contracts!$A$2:$A$101,B48)&lt;&gt;1,"Unknown/duplicate contract",IF(OR(D48="",NOT(ISNUMBER(D48))),"Missing/invalid due date",IF(COUNTIFS(Contracts!$A$2:$A$101,B48,Contracts!$C$2:$C$101,"&lt;="&amp;D48,Contracts!$D$2:$D$101,"&gt;="&amp;D48)=0,"Outside contract term",IF(COUNTIFS('Contract Coverage'!$A$2:$A$101,B48,'Contract Coverage'!$B$2:$B$101,C48,'Contract Coverage'!$C$2:$C$101,"&lt;="&amp;D48,'Contract Coverage'!$D$2:$D$101,"&gt;="&amp;D48)=0,"Lift not covered on due date","OK"))))))</x:f>
      </x:c>
      <x:c r="H48" t="str">
        <x:f>IF(A48="","",IF(G48&lt;&gt;"OK",G48,IF(F48="Cancelled","Cancelled",IF(COUNTIFS(Contracts!$A$2:$A$101,B48,Contracts!$J$2:$J$101,"Cancelled")&gt;0,"Contract cancelled",IF(NOT(ISNUMBER(Settings!$B$3)),"Set as-of date",IF(COUNTIFS('Visit Log'!$C$2:$C$101,A48,'Visit Log'!$D$2:$D$101,C48,'Visit Log'!$B$2:$B$101,"Planned AMC",'Visit Log'!$F$2:$F$101,"Completed",'Visit Log'!$E$2:$E$101,"&gt;="&amp;SUMIF(Contracts!$A$2:$A$101,B48,Contracts!$C$2:$C$101),'Visit Log'!$E$2:$E$101,"&lt;="&amp;SUMIF(Contracts!$A$2:$A$101,B48,Contracts!$D$2:$D$101),'Visit Log'!$E$2:$E$101,"&lt;="&amp;Settings!$B$3)&gt;0,"Completed",IF(D48&lt;Settings!$B$3,"Overdue",IF(D48=Settings!$B$3,"Due today","Upcoming"))))))))</x:f>
      </x:c>
    </x:row>
    <x:row r="49">
      <x:c r="D49" s="5"/>
      <x:c r="G49" t="str">
        <x:f>IF(A49="","",IF(COUNTIF($A$2:$A$101,A49)&gt;1,"Duplicate plan ID",IF(COUNTIF(Contracts!$A$2:$A$101,B49)&lt;&gt;1,"Unknown/duplicate contract",IF(OR(D49="",NOT(ISNUMBER(D49))),"Missing/invalid due date",IF(COUNTIFS(Contracts!$A$2:$A$101,B49,Contracts!$C$2:$C$101,"&lt;="&amp;D49,Contracts!$D$2:$D$101,"&gt;="&amp;D49)=0,"Outside contract term",IF(COUNTIFS('Contract Coverage'!$A$2:$A$101,B49,'Contract Coverage'!$B$2:$B$101,C49,'Contract Coverage'!$C$2:$C$101,"&lt;="&amp;D49,'Contract Coverage'!$D$2:$D$101,"&gt;="&amp;D49)=0,"Lift not covered on due date","OK"))))))</x:f>
      </x:c>
      <x:c r="H49" t="str">
        <x:f>IF(A49="","",IF(G49&lt;&gt;"OK",G49,IF(F49="Cancelled","Cancelled",IF(COUNTIFS(Contracts!$A$2:$A$101,B49,Contracts!$J$2:$J$101,"Cancelled")&gt;0,"Contract cancelled",IF(NOT(ISNUMBER(Settings!$B$3)),"Set as-of date",IF(COUNTIFS('Visit Log'!$C$2:$C$101,A49,'Visit Log'!$D$2:$D$101,C49,'Visit Log'!$B$2:$B$101,"Planned AMC",'Visit Log'!$F$2:$F$101,"Completed",'Visit Log'!$E$2:$E$101,"&gt;="&amp;SUMIF(Contracts!$A$2:$A$101,B49,Contracts!$C$2:$C$101),'Visit Log'!$E$2:$E$101,"&lt;="&amp;SUMIF(Contracts!$A$2:$A$101,B49,Contracts!$D$2:$D$101),'Visit Log'!$E$2:$E$101,"&lt;="&amp;Settings!$B$3)&gt;0,"Completed",IF(D49&lt;Settings!$B$3,"Overdue",IF(D49=Settings!$B$3,"Due today","Upcoming"))))))))</x:f>
      </x:c>
    </x:row>
    <x:row r="50">
      <x:c r="D50" s="5"/>
      <x:c r="G50" t="str">
        <x:f>IF(A50="","",IF(COUNTIF($A$2:$A$101,A50)&gt;1,"Duplicate plan ID",IF(COUNTIF(Contracts!$A$2:$A$101,B50)&lt;&gt;1,"Unknown/duplicate contract",IF(OR(D50="",NOT(ISNUMBER(D50))),"Missing/invalid due date",IF(COUNTIFS(Contracts!$A$2:$A$101,B50,Contracts!$C$2:$C$101,"&lt;="&amp;D50,Contracts!$D$2:$D$101,"&gt;="&amp;D50)=0,"Outside contract term",IF(COUNTIFS('Contract Coverage'!$A$2:$A$101,B50,'Contract Coverage'!$B$2:$B$101,C50,'Contract Coverage'!$C$2:$C$101,"&lt;="&amp;D50,'Contract Coverage'!$D$2:$D$101,"&gt;="&amp;D50)=0,"Lift not covered on due date","OK"))))))</x:f>
      </x:c>
      <x:c r="H50" t="str">
        <x:f>IF(A50="","",IF(G50&lt;&gt;"OK",G50,IF(F50="Cancelled","Cancelled",IF(COUNTIFS(Contracts!$A$2:$A$101,B50,Contracts!$J$2:$J$101,"Cancelled")&gt;0,"Contract cancelled",IF(NOT(ISNUMBER(Settings!$B$3)),"Set as-of date",IF(COUNTIFS('Visit Log'!$C$2:$C$101,A50,'Visit Log'!$D$2:$D$101,C50,'Visit Log'!$B$2:$B$101,"Planned AMC",'Visit Log'!$F$2:$F$101,"Completed",'Visit Log'!$E$2:$E$101,"&gt;="&amp;SUMIF(Contracts!$A$2:$A$101,B50,Contracts!$C$2:$C$101),'Visit Log'!$E$2:$E$101,"&lt;="&amp;SUMIF(Contracts!$A$2:$A$101,B50,Contracts!$D$2:$D$101),'Visit Log'!$E$2:$E$101,"&lt;="&amp;Settings!$B$3)&gt;0,"Completed",IF(D50&lt;Settings!$B$3,"Overdue",IF(D50=Settings!$B$3,"Due today","Upcoming"))))))))</x:f>
      </x:c>
    </x:row>
    <x:row r="51">
      <x:c r="D51" s="5"/>
      <x:c r="G51" t="str">
        <x:f>IF(A51="","",IF(COUNTIF($A$2:$A$101,A51)&gt;1,"Duplicate plan ID",IF(COUNTIF(Contracts!$A$2:$A$101,B51)&lt;&gt;1,"Unknown/duplicate contract",IF(OR(D51="",NOT(ISNUMBER(D51))),"Missing/invalid due date",IF(COUNTIFS(Contracts!$A$2:$A$101,B51,Contracts!$C$2:$C$101,"&lt;="&amp;D51,Contracts!$D$2:$D$101,"&gt;="&amp;D51)=0,"Outside contract term",IF(COUNTIFS('Contract Coverage'!$A$2:$A$101,B51,'Contract Coverage'!$B$2:$B$101,C51,'Contract Coverage'!$C$2:$C$101,"&lt;="&amp;D51,'Contract Coverage'!$D$2:$D$101,"&gt;="&amp;D51)=0,"Lift not covered on due date","OK"))))))</x:f>
      </x:c>
      <x:c r="H51" t="str">
        <x:f>IF(A51="","",IF(G51&lt;&gt;"OK",G51,IF(F51="Cancelled","Cancelled",IF(COUNTIFS(Contracts!$A$2:$A$101,B51,Contracts!$J$2:$J$101,"Cancelled")&gt;0,"Contract cancelled",IF(NOT(ISNUMBER(Settings!$B$3)),"Set as-of date",IF(COUNTIFS('Visit Log'!$C$2:$C$101,A51,'Visit Log'!$D$2:$D$101,C51,'Visit Log'!$B$2:$B$101,"Planned AMC",'Visit Log'!$F$2:$F$101,"Completed",'Visit Log'!$E$2:$E$101,"&gt;="&amp;SUMIF(Contracts!$A$2:$A$101,B51,Contracts!$C$2:$C$101),'Visit Log'!$E$2:$E$101,"&lt;="&amp;SUMIF(Contracts!$A$2:$A$101,B51,Contracts!$D$2:$D$101),'Visit Log'!$E$2:$E$101,"&lt;="&amp;Settings!$B$3)&gt;0,"Completed",IF(D51&lt;Settings!$B$3,"Overdue",IF(D51=Settings!$B$3,"Due today","Upcoming"))))))))</x:f>
      </x:c>
    </x:row>
    <x:row r="52">
      <x:c r="D52" s="5"/>
      <x:c r="G52" t="str">
        <x:f>IF(A52="","",IF(COUNTIF($A$2:$A$101,A52)&gt;1,"Duplicate plan ID",IF(COUNTIF(Contracts!$A$2:$A$101,B52)&lt;&gt;1,"Unknown/duplicate contract",IF(OR(D52="",NOT(ISNUMBER(D52))),"Missing/invalid due date",IF(COUNTIFS(Contracts!$A$2:$A$101,B52,Contracts!$C$2:$C$101,"&lt;="&amp;D52,Contracts!$D$2:$D$101,"&gt;="&amp;D52)=0,"Outside contract term",IF(COUNTIFS('Contract Coverage'!$A$2:$A$101,B52,'Contract Coverage'!$B$2:$B$101,C52,'Contract Coverage'!$C$2:$C$101,"&lt;="&amp;D52,'Contract Coverage'!$D$2:$D$101,"&gt;="&amp;D52)=0,"Lift not covered on due date","OK"))))))</x:f>
      </x:c>
      <x:c r="H52" t="str">
        <x:f>IF(A52="","",IF(G52&lt;&gt;"OK",G52,IF(F52="Cancelled","Cancelled",IF(COUNTIFS(Contracts!$A$2:$A$101,B52,Contracts!$J$2:$J$101,"Cancelled")&gt;0,"Contract cancelled",IF(NOT(ISNUMBER(Settings!$B$3)),"Set as-of date",IF(COUNTIFS('Visit Log'!$C$2:$C$101,A52,'Visit Log'!$D$2:$D$101,C52,'Visit Log'!$B$2:$B$101,"Planned AMC",'Visit Log'!$F$2:$F$101,"Completed",'Visit Log'!$E$2:$E$101,"&gt;="&amp;SUMIF(Contracts!$A$2:$A$101,B52,Contracts!$C$2:$C$101),'Visit Log'!$E$2:$E$101,"&lt;="&amp;SUMIF(Contracts!$A$2:$A$101,B52,Contracts!$D$2:$D$101),'Visit Log'!$E$2:$E$101,"&lt;="&amp;Settings!$B$3)&gt;0,"Completed",IF(D52&lt;Settings!$B$3,"Overdue",IF(D52=Settings!$B$3,"Due today","Upcoming"))))))))</x:f>
      </x:c>
    </x:row>
    <x:row r="53">
      <x:c r="D53" s="5"/>
      <x:c r="G53" t="str">
        <x:f>IF(A53="","",IF(COUNTIF($A$2:$A$101,A53)&gt;1,"Duplicate plan ID",IF(COUNTIF(Contracts!$A$2:$A$101,B53)&lt;&gt;1,"Unknown/duplicate contract",IF(OR(D53="",NOT(ISNUMBER(D53))),"Missing/invalid due date",IF(COUNTIFS(Contracts!$A$2:$A$101,B53,Contracts!$C$2:$C$101,"&lt;="&amp;D53,Contracts!$D$2:$D$101,"&gt;="&amp;D53)=0,"Outside contract term",IF(COUNTIFS('Contract Coverage'!$A$2:$A$101,B53,'Contract Coverage'!$B$2:$B$101,C53,'Contract Coverage'!$C$2:$C$101,"&lt;="&amp;D53,'Contract Coverage'!$D$2:$D$101,"&gt;="&amp;D53)=0,"Lift not covered on due date","OK"))))))</x:f>
      </x:c>
      <x:c r="H53" t="str">
        <x:f>IF(A53="","",IF(G53&lt;&gt;"OK",G53,IF(F53="Cancelled","Cancelled",IF(COUNTIFS(Contracts!$A$2:$A$101,B53,Contracts!$J$2:$J$101,"Cancelled")&gt;0,"Contract cancelled",IF(NOT(ISNUMBER(Settings!$B$3)),"Set as-of date",IF(COUNTIFS('Visit Log'!$C$2:$C$101,A53,'Visit Log'!$D$2:$D$101,C53,'Visit Log'!$B$2:$B$101,"Planned AMC",'Visit Log'!$F$2:$F$101,"Completed",'Visit Log'!$E$2:$E$101,"&gt;="&amp;SUMIF(Contracts!$A$2:$A$101,B53,Contracts!$C$2:$C$101),'Visit Log'!$E$2:$E$101,"&lt;="&amp;SUMIF(Contracts!$A$2:$A$101,B53,Contracts!$D$2:$D$101),'Visit Log'!$E$2:$E$101,"&lt;="&amp;Settings!$B$3)&gt;0,"Completed",IF(D53&lt;Settings!$B$3,"Overdue",IF(D53=Settings!$B$3,"Due today","Upcoming"))))))))</x:f>
      </x:c>
    </x:row>
    <x:row r="54">
      <x:c r="D54" s="5"/>
      <x:c r="G54" t="str">
        <x:f>IF(A54="","",IF(COUNTIF($A$2:$A$101,A54)&gt;1,"Duplicate plan ID",IF(COUNTIF(Contracts!$A$2:$A$101,B54)&lt;&gt;1,"Unknown/duplicate contract",IF(OR(D54="",NOT(ISNUMBER(D54))),"Missing/invalid due date",IF(COUNTIFS(Contracts!$A$2:$A$101,B54,Contracts!$C$2:$C$101,"&lt;="&amp;D54,Contracts!$D$2:$D$101,"&gt;="&amp;D54)=0,"Outside contract term",IF(COUNTIFS('Contract Coverage'!$A$2:$A$101,B54,'Contract Coverage'!$B$2:$B$101,C54,'Contract Coverage'!$C$2:$C$101,"&lt;="&amp;D54,'Contract Coverage'!$D$2:$D$101,"&gt;="&amp;D54)=0,"Lift not covered on due date","OK"))))))</x:f>
      </x:c>
      <x:c r="H54" t="str">
        <x:f>IF(A54="","",IF(G54&lt;&gt;"OK",G54,IF(F54="Cancelled","Cancelled",IF(COUNTIFS(Contracts!$A$2:$A$101,B54,Contracts!$J$2:$J$101,"Cancelled")&gt;0,"Contract cancelled",IF(NOT(ISNUMBER(Settings!$B$3)),"Set as-of date",IF(COUNTIFS('Visit Log'!$C$2:$C$101,A54,'Visit Log'!$D$2:$D$101,C54,'Visit Log'!$B$2:$B$101,"Planned AMC",'Visit Log'!$F$2:$F$101,"Completed",'Visit Log'!$E$2:$E$101,"&gt;="&amp;SUMIF(Contracts!$A$2:$A$101,B54,Contracts!$C$2:$C$101),'Visit Log'!$E$2:$E$101,"&lt;="&amp;SUMIF(Contracts!$A$2:$A$101,B54,Contracts!$D$2:$D$101),'Visit Log'!$E$2:$E$101,"&lt;="&amp;Settings!$B$3)&gt;0,"Completed",IF(D54&lt;Settings!$B$3,"Overdue",IF(D54=Settings!$B$3,"Due today","Upcoming"))))))))</x:f>
      </x:c>
    </x:row>
    <x:row r="55">
      <x:c r="D55" s="5"/>
      <x:c r="G55" t="str">
        <x:f>IF(A55="","",IF(COUNTIF($A$2:$A$101,A55)&gt;1,"Duplicate plan ID",IF(COUNTIF(Contracts!$A$2:$A$101,B55)&lt;&gt;1,"Unknown/duplicate contract",IF(OR(D55="",NOT(ISNUMBER(D55))),"Missing/invalid due date",IF(COUNTIFS(Contracts!$A$2:$A$101,B55,Contracts!$C$2:$C$101,"&lt;="&amp;D55,Contracts!$D$2:$D$101,"&gt;="&amp;D55)=0,"Outside contract term",IF(COUNTIFS('Contract Coverage'!$A$2:$A$101,B55,'Contract Coverage'!$B$2:$B$101,C55,'Contract Coverage'!$C$2:$C$101,"&lt;="&amp;D55,'Contract Coverage'!$D$2:$D$101,"&gt;="&amp;D55)=0,"Lift not covered on due date","OK"))))))</x:f>
      </x:c>
      <x:c r="H55" t="str">
        <x:f>IF(A55="","",IF(G55&lt;&gt;"OK",G55,IF(F55="Cancelled","Cancelled",IF(COUNTIFS(Contracts!$A$2:$A$101,B55,Contracts!$J$2:$J$101,"Cancelled")&gt;0,"Contract cancelled",IF(NOT(ISNUMBER(Settings!$B$3)),"Set as-of date",IF(COUNTIFS('Visit Log'!$C$2:$C$101,A55,'Visit Log'!$D$2:$D$101,C55,'Visit Log'!$B$2:$B$101,"Planned AMC",'Visit Log'!$F$2:$F$101,"Completed",'Visit Log'!$E$2:$E$101,"&gt;="&amp;SUMIF(Contracts!$A$2:$A$101,B55,Contracts!$C$2:$C$101),'Visit Log'!$E$2:$E$101,"&lt;="&amp;SUMIF(Contracts!$A$2:$A$101,B55,Contracts!$D$2:$D$101),'Visit Log'!$E$2:$E$101,"&lt;="&amp;Settings!$B$3)&gt;0,"Completed",IF(D55&lt;Settings!$B$3,"Overdue",IF(D55=Settings!$B$3,"Due today","Upcoming"))))))))</x:f>
      </x:c>
    </x:row>
    <x:row r="56">
      <x:c r="D56" s="5"/>
      <x:c r="G56" t="str">
        <x:f>IF(A56="","",IF(COUNTIF($A$2:$A$101,A56)&gt;1,"Duplicate plan ID",IF(COUNTIF(Contracts!$A$2:$A$101,B56)&lt;&gt;1,"Unknown/duplicate contract",IF(OR(D56="",NOT(ISNUMBER(D56))),"Missing/invalid due date",IF(COUNTIFS(Contracts!$A$2:$A$101,B56,Contracts!$C$2:$C$101,"&lt;="&amp;D56,Contracts!$D$2:$D$101,"&gt;="&amp;D56)=0,"Outside contract term",IF(COUNTIFS('Contract Coverage'!$A$2:$A$101,B56,'Contract Coverage'!$B$2:$B$101,C56,'Contract Coverage'!$C$2:$C$101,"&lt;="&amp;D56,'Contract Coverage'!$D$2:$D$101,"&gt;="&amp;D56)=0,"Lift not covered on due date","OK"))))))</x:f>
      </x:c>
      <x:c r="H56" t="str">
        <x:f>IF(A56="","",IF(G56&lt;&gt;"OK",G56,IF(F56="Cancelled","Cancelled",IF(COUNTIFS(Contracts!$A$2:$A$101,B56,Contracts!$J$2:$J$101,"Cancelled")&gt;0,"Contract cancelled",IF(NOT(ISNUMBER(Settings!$B$3)),"Set as-of date",IF(COUNTIFS('Visit Log'!$C$2:$C$101,A56,'Visit Log'!$D$2:$D$101,C56,'Visit Log'!$B$2:$B$101,"Planned AMC",'Visit Log'!$F$2:$F$101,"Completed",'Visit Log'!$E$2:$E$101,"&gt;="&amp;SUMIF(Contracts!$A$2:$A$101,B56,Contracts!$C$2:$C$101),'Visit Log'!$E$2:$E$101,"&lt;="&amp;SUMIF(Contracts!$A$2:$A$101,B56,Contracts!$D$2:$D$101),'Visit Log'!$E$2:$E$101,"&lt;="&amp;Settings!$B$3)&gt;0,"Completed",IF(D56&lt;Settings!$B$3,"Overdue",IF(D56=Settings!$B$3,"Due today","Upcoming"))))))))</x:f>
      </x:c>
    </x:row>
    <x:row r="57">
      <x:c r="D57" s="5"/>
      <x:c r="G57" t="str">
        <x:f>IF(A57="","",IF(COUNTIF($A$2:$A$101,A57)&gt;1,"Duplicate plan ID",IF(COUNTIF(Contracts!$A$2:$A$101,B57)&lt;&gt;1,"Unknown/duplicate contract",IF(OR(D57="",NOT(ISNUMBER(D57))),"Missing/invalid due date",IF(COUNTIFS(Contracts!$A$2:$A$101,B57,Contracts!$C$2:$C$101,"&lt;="&amp;D57,Contracts!$D$2:$D$101,"&gt;="&amp;D57)=0,"Outside contract term",IF(COUNTIFS('Contract Coverage'!$A$2:$A$101,B57,'Contract Coverage'!$B$2:$B$101,C57,'Contract Coverage'!$C$2:$C$101,"&lt;="&amp;D57,'Contract Coverage'!$D$2:$D$101,"&gt;="&amp;D57)=0,"Lift not covered on due date","OK"))))))</x:f>
      </x:c>
      <x:c r="H57" t="str">
        <x:f>IF(A57="","",IF(G57&lt;&gt;"OK",G57,IF(F57="Cancelled","Cancelled",IF(COUNTIFS(Contracts!$A$2:$A$101,B57,Contracts!$J$2:$J$101,"Cancelled")&gt;0,"Contract cancelled",IF(NOT(ISNUMBER(Settings!$B$3)),"Set as-of date",IF(COUNTIFS('Visit Log'!$C$2:$C$101,A57,'Visit Log'!$D$2:$D$101,C57,'Visit Log'!$B$2:$B$101,"Planned AMC",'Visit Log'!$F$2:$F$101,"Completed",'Visit Log'!$E$2:$E$101,"&gt;="&amp;SUMIF(Contracts!$A$2:$A$101,B57,Contracts!$C$2:$C$101),'Visit Log'!$E$2:$E$101,"&lt;="&amp;SUMIF(Contracts!$A$2:$A$101,B57,Contracts!$D$2:$D$101),'Visit Log'!$E$2:$E$101,"&lt;="&amp;Settings!$B$3)&gt;0,"Completed",IF(D57&lt;Settings!$B$3,"Overdue",IF(D57=Settings!$B$3,"Due today","Upcoming"))))))))</x:f>
      </x:c>
    </x:row>
    <x:row r="58">
      <x:c r="D58" s="5"/>
      <x:c r="G58" t="str">
        <x:f>IF(A58="","",IF(COUNTIF($A$2:$A$101,A58)&gt;1,"Duplicate plan ID",IF(COUNTIF(Contracts!$A$2:$A$101,B58)&lt;&gt;1,"Unknown/duplicate contract",IF(OR(D58="",NOT(ISNUMBER(D58))),"Missing/invalid due date",IF(COUNTIFS(Contracts!$A$2:$A$101,B58,Contracts!$C$2:$C$101,"&lt;="&amp;D58,Contracts!$D$2:$D$101,"&gt;="&amp;D58)=0,"Outside contract term",IF(COUNTIFS('Contract Coverage'!$A$2:$A$101,B58,'Contract Coverage'!$B$2:$B$101,C58,'Contract Coverage'!$C$2:$C$101,"&lt;="&amp;D58,'Contract Coverage'!$D$2:$D$101,"&gt;="&amp;D58)=0,"Lift not covered on due date","OK"))))))</x:f>
      </x:c>
      <x:c r="H58" t="str">
        <x:f>IF(A58="","",IF(G58&lt;&gt;"OK",G58,IF(F58="Cancelled","Cancelled",IF(COUNTIFS(Contracts!$A$2:$A$101,B58,Contracts!$J$2:$J$101,"Cancelled")&gt;0,"Contract cancelled",IF(NOT(ISNUMBER(Settings!$B$3)),"Set as-of date",IF(COUNTIFS('Visit Log'!$C$2:$C$101,A58,'Visit Log'!$D$2:$D$101,C58,'Visit Log'!$B$2:$B$101,"Planned AMC",'Visit Log'!$F$2:$F$101,"Completed",'Visit Log'!$E$2:$E$101,"&gt;="&amp;SUMIF(Contracts!$A$2:$A$101,B58,Contracts!$C$2:$C$101),'Visit Log'!$E$2:$E$101,"&lt;="&amp;SUMIF(Contracts!$A$2:$A$101,B58,Contracts!$D$2:$D$101),'Visit Log'!$E$2:$E$101,"&lt;="&amp;Settings!$B$3)&gt;0,"Completed",IF(D58&lt;Settings!$B$3,"Overdue",IF(D58=Settings!$B$3,"Due today","Upcoming"))))))))</x:f>
      </x:c>
    </x:row>
    <x:row r="59">
      <x:c r="D59" s="5"/>
      <x:c r="G59" t="str">
        <x:f>IF(A59="","",IF(COUNTIF($A$2:$A$101,A59)&gt;1,"Duplicate plan ID",IF(COUNTIF(Contracts!$A$2:$A$101,B59)&lt;&gt;1,"Unknown/duplicate contract",IF(OR(D59="",NOT(ISNUMBER(D59))),"Missing/invalid due date",IF(COUNTIFS(Contracts!$A$2:$A$101,B59,Contracts!$C$2:$C$101,"&lt;="&amp;D59,Contracts!$D$2:$D$101,"&gt;="&amp;D59)=0,"Outside contract term",IF(COUNTIFS('Contract Coverage'!$A$2:$A$101,B59,'Contract Coverage'!$B$2:$B$101,C59,'Contract Coverage'!$C$2:$C$101,"&lt;="&amp;D59,'Contract Coverage'!$D$2:$D$101,"&gt;="&amp;D59)=0,"Lift not covered on due date","OK"))))))</x:f>
      </x:c>
      <x:c r="H59" t="str">
        <x:f>IF(A59="","",IF(G59&lt;&gt;"OK",G59,IF(F59="Cancelled","Cancelled",IF(COUNTIFS(Contracts!$A$2:$A$101,B59,Contracts!$J$2:$J$101,"Cancelled")&gt;0,"Contract cancelled",IF(NOT(ISNUMBER(Settings!$B$3)),"Set as-of date",IF(COUNTIFS('Visit Log'!$C$2:$C$101,A59,'Visit Log'!$D$2:$D$101,C59,'Visit Log'!$B$2:$B$101,"Planned AMC",'Visit Log'!$F$2:$F$101,"Completed",'Visit Log'!$E$2:$E$101,"&gt;="&amp;SUMIF(Contracts!$A$2:$A$101,B59,Contracts!$C$2:$C$101),'Visit Log'!$E$2:$E$101,"&lt;="&amp;SUMIF(Contracts!$A$2:$A$101,B59,Contracts!$D$2:$D$101),'Visit Log'!$E$2:$E$101,"&lt;="&amp;Settings!$B$3)&gt;0,"Completed",IF(D59&lt;Settings!$B$3,"Overdue",IF(D59=Settings!$B$3,"Due today","Upcoming"))))))))</x:f>
      </x:c>
    </x:row>
    <x:row r="60">
      <x:c r="D60" s="5"/>
      <x:c r="G60" t="str">
        <x:f>IF(A60="","",IF(COUNTIF($A$2:$A$101,A60)&gt;1,"Duplicate plan ID",IF(COUNTIF(Contracts!$A$2:$A$101,B60)&lt;&gt;1,"Unknown/duplicate contract",IF(OR(D60="",NOT(ISNUMBER(D60))),"Missing/invalid due date",IF(COUNTIFS(Contracts!$A$2:$A$101,B60,Contracts!$C$2:$C$101,"&lt;="&amp;D60,Contracts!$D$2:$D$101,"&gt;="&amp;D60)=0,"Outside contract term",IF(COUNTIFS('Contract Coverage'!$A$2:$A$101,B60,'Contract Coverage'!$B$2:$B$101,C60,'Contract Coverage'!$C$2:$C$101,"&lt;="&amp;D60,'Contract Coverage'!$D$2:$D$101,"&gt;="&amp;D60)=0,"Lift not covered on due date","OK"))))))</x:f>
      </x:c>
      <x:c r="H60" t="str">
        <x:f>IF(A60="","",IF(G60&lt;&gt;"OK",G60,IF(F60="Cancelled","Cancelled",IF(COUNTIFS(Contracts!$A$2:$A$101,B60,Contracts!$J$2:$J$101,"Cancelled")&gt;0,"Contract cancelled",IF(NOT(ISNUMBER(Settings!$B$3)),"Set as-of date",IF(COUNTIFS('Visit Log'!$C$2:$C$101,A60,'Visit Log'!$D$2:$D$101,C60,'Visit Log'!$B$2:$B$101,"Planned AMC",'Visit Log'!$F$2:$F$101,"Completed",'Visit Log'!$E$2:$E$101,"&gt;="&amp;SUMIF(Contracts!$A$2:$A$101,B60,Contracts!$C$2:$C$101),'Visit Log'!$E$2:$E$101,"&lt;="&amp;SUMIF(Contracts!$A$2:$A$101,B60,Contracts!$D$2:$D$101),'Visit Log'!$E$2:$E$101,"&lt;="&amp;Settings!$B$3)&gt;0,"Completed",IF(D60&lt;Settings!$B$3,"Overdue",IF(D60=Settings!$B$3,"Due today","Upcoming"))))))))</x:f>
      </x:c>
    </x:row>
    <x:row r="61">
      <x:c r="D61" s="5"/>
      <x:c r="G61" t="str">
        <x:f>IF(A61="","",IF(COUNTIF($A$2:$A$101,A61)&gt;1,"Duplicate plan ID",IF(COUNTIF(Contracts!$A$2:$A$101,B61)&lt;&gt;1,"Unknown/duplicate contract",IF(OR(D61="",NOT(ISNUMBER(D61))),"Missing/invalid due date",IF(COUNTIFS(Contracts!$A$2:$A$101,B61,Contracts!$C$2:$C$101,"&lt;="&amp;D61,Contracts!$D$2:$D$101,"&gt;="&amp;D61)=0,"Outside contract term",IF(COUNTIFS('Contract Coverage'!$A$2:$A$101,B61,'Contract Coverage'!$B$2:$B$101,C61,'Contract Coverage'!$C$2:$C$101,"&lt;="&amp;D61,'Contract Coverage'!$D$2:$D$101,"&gt;="&amp;D61)=0,"Lift not covered on due date","OK"))))))</x:f>
      </x:c>
      <x:c r="H61" t="str">
        <x:f>IF(A61="","",IF(G61&lt;&gt;"OK",G61,IF(F61="Cancelled","Cancelled",IF(COUNTIFS(Contracts!$A$2:$A$101,B61,Contracts!$J$2:$J$101,"Cancelled")&gt;0,"Contract cancelled",IF(NOT(ISNUMBER(Settings!$B$3)),"Set as-of date",IF(COUNTIFS('Visit Log'!$C$2:$C$101,A61,'Visit Log'!$D$2:$D$101,C61,'Visit Log'!$B$2:$B$101,"Planned AMC",'Visit Log'!$F$2:$F$101,"Completed",'Visit Log'!$E$2:$E$101,"&gt;="&amp;SUMIF(Contracts!$A$2:$A$101,B61,Contracts!$C$2:$C$101),'Visit Log'!$E$2:$E$101,"&lt;="&amp;SUMIF(Contracts!$A$2:$A$101,B61,Contracts!$D$2:$D$101),'Visit Log'!$E$2:$E$101,"&lt;="&amp;Settings!$B$3)&gt;0,"Completed",IF(D61&lt;Settings!$B$3,"Overdue",IF(D61=Settings!$B$3,"Due today","Upcoming"))))))))</x:f>
      </x:c>
    </x:row>
    <x:row r="62">
      <x:c r="D62" s="5"/>
      <x:c r="G62" t="str">
        <x:f>IF(A62="","",IF(COUNTIF($A$2:$A$101,A62)&gt;1,"Duplicate plan ID",IF(COUNTIF(Contracts!$A$2:$A$101,B62)&lt;&gt;1,"Unknown/duplicate contract",IF(OR(D62="",NOT(ISNUMBER(D62))),"Missing/invalid due date",IF(COUNTIFS(Contracts!$A$2:$A$101,B62,Contracts!$C$2:$C$101,"&lt;="&amp;D62,Contracts!$D$2:$D$101,"&gt;="&amp;D62)=0,"Outside contract term",IF(COUNTIFS('Contract Coverage'!$A$2:$A$101,B62,'Contract Coverage'!$B$2:$B$101,C62,'Contract Coverage'!$C$2:$C$101,"&lt;="&amp;D62,'Contract Coverage'!$D$2:$D$101,"&gt;="&amp;D62)=0,"Lift not covered on due date","OK"))))))</x:f>
      </x:c>
      <x:c r="H62" t="str">
        <x:f>IF(A62="","",IF(G62&lt;&gt;"OK",G62,IF(F62="Cancelled","Cancelled",IF(COUNTIFS(Contracts!$A$2:$A$101,B62,Contracts!$J$2:$J$101,"Cancelled")&gt;0,"Contract cancelled",IF(NOT(ISNUMBER(Settings!$B$3)),"Set as-of date",IF(COUNTIFS('Visit Log'!$C$2:$C$101,A62,'Visit Log'!$D$2:$D$101,C62,'Visit Log'!$B$2:$B$101,"Planned AMC",'Visit Log'!$F$2:$F$101,"Completed",'Visit Log'!$E$2:$E$101,"&gt;="&amp;SUMIF(Contracts!$A$2:$A$101,B62,Contracts!$C$2:$C$101),'Visit Log'!$E$2:$E$101,"&lt;="&amp;SUMIF(Contracts!$A$2:$A$101,B62,Contracts!$D$2:$D$101),'Visit Log'!$E$2:$E$101,"&lt;="&amp;Settings!$B$3)&gt;0,"Completed",IF(D62&lt;Settings!$B$3,"Overdue",IF(D62=Settings!$B$3,"Due today","Upcoming"))))))))</x:f>
      </x:c>
    </x:row>
    <x:row r="63">
      <x:c r="D63" s="5"/>
      <x:c r="G63" t="str">
        <x:f>IF(A63="","",IF(COUNTIF($A$2:$A$101,A63)&gt;1,"Duplicate plan ID",IF(COUNTIF(Contracts!$A$2:$A$101,B63)&lt;&gt;1,"Unknown/duplicate contract",IF(OR(D63="",NOT(ISNUMBER(D63))),"Missing/invalid due date",IF(COUNTIFS(Contracts!$A$2:$A$101,B63,Contracts!$C$2:$C$101,"&lt;="&amp;D63,Contracts!$D$2:$D$101,"&gt;="&amp;D63)=0,"Outside contract term",IF(COUNTIFS('Contract Coverage'!$A$2:$A$101,B63,'Contract Coverage'!$B$2:$B$101,C63,'Contract Coverage'!$C$2:$C$101,"&lt;="&amp;D63,'Contract Coverage'!$D$2:$D$101,"&gt;="&amp;D63)=0,"Lift not covered on due date","OK"))))))</x:f>
      </x:c>
      <x:c r="H63" t="str">
        <x:f>IF(A63="","",IF(G63&lt;&gt;"OK",G63,IF(F63="Cancelled","Cancelled",IF(COUNTIFS(Contracts!$A$2:$A$101,B63,Contracts!$J$2:$J$101,"Cancelled")&gt;0,"Contract cancelled",IF(NOT(ISNUMBER(Settings!$B$3)),"Set as-of date",IF(COUNTIFS('Visit Log'!$C$2:$C$101,A63,'Visit Log'!$D$2:$D$101,C63,'Visit Log'!$B$2:$B$101,"Planned AMC",'Visit Log'!$F$2:$F$101,"Completed",'Visit Log'!$E$2:$E$101,"&gt;="&amp;SUMIF(Contracts!$A$2:$A$101,B63,Contracts!$C$2:$C$101),'Visit Log'!$E$2:$E$101,"&lt;="&amp;SUMIF(Contracts!$A$2:$A$101,B63,Contracts!$D$2:$D$101),'Visit Log'!$E$2:$E$101,"&lt;="&amp;Settings!$B$3)&gt;0,"Completed",IF(D63&lt;Settings!$B$3,"Overdue",IF(D63=Settings!$B$3,"Due today","Upcoming"))))))))</x:f>
      </x:c>
    </x:row>
    <x:row r="64">
      <x:c r="D64" s="5"/>
      <x:c r="G64" t="str">
        <x:f>IF(A64="","",IF(COUNTIF($A$2:$A$101,A64)&gt;1,"Duplicate plan ID",IF(COUNTIF(Contracts!$A$2:$A$101,B64)&lt;&gt;1,"Unknown/duplicate contract",IF(OR(D64="",NOT(ISNUMBER(D64))),"Missing/invalid due date",IF(COUNTIFS(Contracts!$A$2:$A$101,B64,Contracts!$C$2:$C$101,"&lt;="&amp;D64,Contracts!$D$2:$D$101,"&gt;="&amp;D64)=0,"Outside contract term",IF(COUNTIFS('Contract Coverage'!$A$2:$A$101,B64,'Contract Coverage'!$B$2:$B$101,C64,'Contract Coverage'!$C$2:$C$101,"&lt;="&amp;D64,'Contract Coverage'!$D$2:$D$101,"&gt;="&amp;D64)=0,"Lift not covered on due date","OK"))))))</x:f>
      </x:c>
      <x:c r="H64" t="str">
        <x:f>IF(A64="","",IF(G64&lt;&gt;"OK",G64,IF(F64="Cancelled","Cancelled",IF(COUNTIFS(Contracts!$A$2:$A$101,B64,Contracts!$J$2:$J$101,"Cancelled")&gt;0,"Contract cancelled",IF(NOT(ISNUMBER(Settings!$B$3)),"Set as-of date",IF(COUNTIFS('Visit Log'!$C$2:$C$101,A64,'Visit Log'!$D$2:$D$101,C64,'Visit Log'!$B$2:$B$101,"Planned AMC",'Visit Log'!$F$2:$F$101,"Completed",'Visit Log'!$E$2:$E$101,"&gt;="&amp;SUMIF(Contracts!$A$2:$A$101,B64,Contracts!$C$2:$C$101),'Visit Log'!$E$2:$E$101,"&lt;="&amp;SUMIF(Contracts!$A$2:$A$101,B64,Contracts!$D$2:$D$101),'Visit Log'!$E$2:$E$101,"&lt;="&amp;Settings!$B$3)&gt;0,"Completed",IF(D64&lt;Settings!$B$3,"Overdue",IF(D64=Settings!$B$3,"Due today","Upcoming"))))))))</x:f>
      </x:c>
    </x:row>
    <x:row r="65">
      <x:c r="D65" s="5"/>
      <x:c r="G65" t="str">
        <x:f>IF(A65="","",IF(COUNTIF($A$2:$A$101,A65)&gt;1,"Duplicate plan ID",IF(COUNTIF(Contracts!$A$2:$A$101,B65)&lt;&gt;1,"Unknown/duplicate contract",IF(OR(D65="",NOT(ISNUMBER(D65))),"Missing/invalid due date",IF(COUNTIFS(Contracts!$A$2:$A$101,B65,Contracts!$C$2:$C$101,"&lt;="&amp;D65,Contracts!$D$2:$D$101,"&gt;="&amp;D65)=0,"Outside contract term",IF(COUNTIFS('Contract Coverage'!$A$2:$A$101,B65,'Contract Coverage'!$B$2:$B$101,C65,'Contract Coverage'!$C$2:$C$101,"&lt;="&amp;D65,'Contract Coverage'!$D$2:$D$101,"&gt;="&amp;D65)=0,"Lift not covered on due date","OK"))))))</x:f>
      </x:c>
      <x:c r="H65" t="str">
        <x:f>IF(A65="","",IF(G65&lt;&gt;"OK",G65,IF(F65="Cancelled","Cancelled",IF(COUNTIFS(Contracts!$A$2:$A$101,B65,Contracts!$J$2:$J$101,"Cancelled")&gt;0,"Contract cancelled",IF(NOT(ISNUMBER(Settings!$B$3)),"Set as-of date",IF(COUNTIFS('Visit Log'!$C$2:$C$101,A65,'Visit Log'!$D$2:$D$101,C65,'Visit Log'!$B$2:$B$101,"Planned AMC",'Visit Log'!$F$2:$F$101,"Completed",'Visit Log'!$E$2:$E$101,"&gt;="&amp;SUMIF(Contracts!$A$2:$A$101,B65,Contracts!$C$2:$C$101),'Visit Log'!$E$2:$E$101,"&lt;="&amp;SUMIF(Contracts!$A$2:$A$101,B65,Contracts!$D$2:$D$101),'Visit Log'!$E$2:$E$101,"&lt;="&amp;Settings!$B$3)&gt;0,"Completed",IF(D65&lt;Settings!$B$3,"Overdue",IF(D65=Settings!$B$3,"Due today","Upcoming"))))))))</x:f>
      </x:c>
    </x:row>
    <x:row r="66">
      <x:c r="D66" s="5"/>
      <x:c r="G66" t="str">
        <x:f>IF(A66="","",IF(COUNTIF($A$2:$A$101,A66)&gt;1,"Duplicate plan ID",IF(COUNTIF(Contracts!$A$2:$A$101,B66)&lt;&gt;1,"Unknown/duplicate contract",IF(OR(D66="",NOT(ISNUMBER(D66))),"Missing/invalid due date",IF(COUNTIFS(Contracts!$A$2:$A$101,B66,Contracts!$C$2:$C$101,"&lt;="&amp;D66,Contracts!$D$2:$D$101,"&gt;="&amp;D66)=0,"Outside contract term",IF(COUNTIFS('Contract Coverage'!$A$2:$A$101,B66,'Contract Coverage'!$B$2:$B$101,C66,'Contract Coverage'!$C$2:$C$101,"&lt;="&amp;D66,'Contract Coverage'!$D$2:$D$101,"&gt;="&amp;D66)=0,"Lift not covered on due date","OK"))))))</x:f>
      </x:c>
      <x:c r="H66" t="str">
        <x:f>IF(A66="","",IF(G66&lt;&gt;"OK",G66,IF(F66="Cancelled","Cancelled",IF(COUNTIFS(Contracts!$A$2:$A$101,B66,Contracts!$J$2:$J$101,"Cancelled")&gt;0,"Contract cancelled",IF(NOT(ISNUMBER(Settings!$B$3)),"Set as-of date",IF(COUNTIFS('Visit Log'!$C$2:$C$101,A66,'Visit Log'!$D$2:$D$101,C66,'Visit Log'!$B$2:$B$101,"Planned AMC",'Visit Log'!$F$2:$F$101,"Completed",'Visit Log'!$E$2:$E$101,"&gt;="&amp;SUMIF(Contracts!$A$2:$A$101,B66,Contracts!$C$2:$C$101),'Visit Log'!$E$2:$E$101,"&lt;="&amp;SUMIF(Contracts!$A$2:$A$101,B66,Contracts!$D$2:$D$101),'Visit Log'!$E$2:$E$101,"&lt;="&amp;Settings!$B$3)&gt;0,"Completed",IF(D66&lt;Settings!$B$3,"Overdue",IF(D66=Settings!$B$3,"Due today","Upcoming"))))))))</x:f>
      </x:c>
    </x:row>
    <x:row r="67">
      <x:c r="D67" s="5"/>
      <x:c r="G67" t="str">
        <x:f>IF(A67="","",IF(COUNTIF($A$2:$A$101,A67)&gt;1,"Duplicate plan ID",IF(COUNTIF(Contracts!$A$2:$A$101,B67)&lt;&gt;1,"Unknown/duplicate contract",IF(OR(D67="",NOT(ISNUMBER(D67))),"Missing/invalid due date",IF(COUNTIFS(Contracts!$A$2:$A$101,B67,Contracts!$C$2:$C$101,"&lt;="&amp;D67,Contracts!$D$2:$D$101,"&gt;="&amp;D67)=0,"Outside contract term",IF(COUNTIFS('Contract Coverage'!$A$2:$A$101,B67,'Contract Coverage'!$B$2:$B$101,C67,'Contract Coverage'!$C$2:$C$101,"&lt;="&amp;D67,'Contract Coverage'!$D$2:$D$101,"&gt;="&amp;D67)=0,"Lift not covered on due date","OK"))))))</x:f>
      </x:c>
      <x:c r="H67" t="str">
        <x:f>IF(A67="","",IF(G67&lt;&gt;"OK",G67,IF(F67="Cancelled","Cancelled",IF(COUNTIFS(Contracts!$A$2:$A$101,B67,Contracts!$J$2:$J$101,"Cancelled")&gt;0,"Contract cancelled",IF(NOT(ISNUMBER(Settings!$B$3)),"Set as-of date",IF(COUNTIFS('Visit Log'!$C$2:$C$101,A67,'Visit Log'!$D$2:$D$101,C67,'Visit Log'!$B$2:$B$101,"Planned AMC",'Visit Log'!$F$2:$F$101,"Completed",'Visit Log'!$E$2:$E$101,"&gt;="&amp;SUMIF(Contracts!$A$2:$A$101,B67,Contracts!$C$2:$C$101),'Visit Log'!$E$2:$E$101,"&lt;="&amp;SUMIF(Contracts!$A$2:$A$101,B67,Contracts!$D$2:$D$101),'Visit Log'!$E$2:$E$101,"&lt;="&amp;Settings!$B$3)&gt;0,"Completed",IF(D67&lt;Settings!$B$3,"Overdue",IF(D67=Settings!$B$3,"Due today","Upcoming"))))))))</x:f>
      </x:c>
    </x:row>
    <x:row r="68">
      <x:c r="D68" s="5"/>
      <x:c r="G68" t="str">
        <x:f>IF(A68="","",IF(COUNTIF($A$2:$A$101,A68)&gt;1,"Duplicate plan ID",IF(COUNTIF(Contracts!$A$2:$A$101,B68)&lt;&gt;1,"Unknown/duplicate contract",IF(OR(D68="",NOT(ISNUMBER(D68))),"Missing/invalid due date",IF(COUNTIFS(Contracts!$A$2:$A$101,B68,Contracts!$C$2:$C$101,"&lt;="&amp;D68,Contracts!$D$2:$D$101,"&gt;="&amp;D68)=0,"Outside contract term",IF(COUNTIFS('Contract Coverage'!$A$2:$A$101,B68,'Contract Coverage'!$B$2:$B$101,C68,'Contract Coverage'!$C$2:$C$101,"&lt;="&amp;D68,'Contract Coverage'!$D$2:$D$101,"&gt;="&amp;D68)=0,"Lift not covered on due date","OK"))))))</x:f>
      </x:c>
      <x:c r="H68" t="str">
        <x:f>IF(A68="","",IF(G68&lt;&gt;"OK",G68,IF(F68="Cancelled","Cancelled",IF(COUNTIFS(Contracts!$A$2:$A$101,B68,Contracts!$J$2:$J$101,"Cancelled")&gt;0,"Contract cancelled",IF(NOT(ISNUMBER(Settings!$B$3)),"Set as-of date",IF(COUNTIFS('Visit Log'!$C$2:$C$101,A68,'Visit Log'!$D$2:$D$101,C68,'Visit Log'!$B$2:$B$101,"Planned AMC",'Visit Log'!$F$2:$F$101,"Completed",'Visit Log'!$E$2:$E$101,"&gt;="&amp;SUMIF(Contracts!$A$2:$A$101,B68,Contracts!$C$2:$C$101),'Visit Log'!$E$2:$E$101,"&lt;="&amp;SUMIF(Contracts!$A$2:$A$101,B68,Contracts!$D$2:$D$101),'Visit Log'!$E$2:$E$101,"&lt;="&amp;Settings!$B$3)&gt;0,"Completed",IF(D68&lt;Settings!$B$3,"Overdue",IF(D68=Settings!$B$3,"Due today","Upcoming"))))))))</x:f>
      </x:c>
    </x:row>
    <x:row r="69">
      <x:c r="D69" s="5"/>
      <x:c r="G69" t="str">
        <x:f>IF(A69="","",IF(COUNTIF($A$2:$A$101,A69)&gt;1,"Duplicate plan ID",IF(COUNTIF(Contracts!$A$2:$A$101,B69)&lt;&gt;1,"Unknown/duplicate contract",IF(OR(D69="",NOT(ISNUMBER(D69))),"Missing/invalid due date",IF(COUNTIFS(Contracts!$A$2:$A$101,B69,Contracts!$C$2:$C$101,"&lt;="&amp;D69,Contracts!$D$2:$D$101,"&gt;="&amp;D69)=0,"Outside contract term",IF(COUNTIFS('Contract Coverage'!$A$2:$A$101,B69,'Contract Coverage'!$B$2:$B$101,C69,'Contract Coverage'!$C$2:$C$101,"&lt;="&amp;D69,'Contract Coverage'!$D$2:$D$101,"&gt;="&amp;D69)=0,"Lift not covered on due date","OK"))))))</x:f>
      </x:c>
      <x:c r="H69" t="str">
        <x:f>IF(A69="","",IF(G69&lt;&gt;"OK",G69,IF(F69="Cancelled","Cancelled",IF(COUNTIFS(Contracts!$A$2:$A$101,B69,Contracts!$J$2:$J$101,"Cancelled")&gt;0,"Contract cancelled",IF(NOT(ISNUMBER(Settings!$B$3)),"Set as-of date",IF(COUNTIFS('Visit Log'!$C$2:$C$101,A69,'Visit Log'!$D$2:$D$101,C69,'Visit Log'!$B$2:$B$101,"Planned AMC",'Visit Log'!$F$2:$F$101,"Completed",'Visit Log'!$E$2:$E$101,"&gt;="&amp;SUMIF(Contracts!$A$2:$A$101,B69,Contracts!$C$2:$C$101),'Visit Log'!$E$2:$E$101,"&lt;="&amp;SUMIF(Contracts!$A$2:$A$101,B69,Contracts!$D$2:$D$101),'Visit Log'!$E$2:$E$101,"&lt;="&amp;Settings!$B$3)&gt;0,"Completed",IF(D69&lt;Settings!$B$3,"Overdue",IF(D69=Settings!$B$3,"Due today","Upcoming"))))))))</x:f>
      </x:c>
    </x:row>
    <x:row r="70">
      <x:c r="D70" s="5"/>
      <x:c r="G70" t="str">
        <x:f>IF(A70="","",IF(COUNTIF($A$2:$A$101,A70)&gt;1,"Duplicate plan ID",IF(COUNTIF(Contracts!$A$2:$A$101,B70)&lt;&gt;1,"Unknown/duplicate contract",IF(OR(D70="",NOT(ISNUMBER(D70))),"Missing/invalid due date",IF(COUNTIFS(Contracts!$A$2:$A$101,B70,Contracts!$C$2:$C$101,"&lt;="&amp;D70,Contracts!$D$2:$D$101,"&gt;="&amp;D70)=0,"Outside contract term",IF(COUNTIFS('Contract Coverage'!$A$2:$A$101,B70,'Contract Coverage'!$B$2:$B$101,C70,'Contract Coverage'!$C$2:$C$101,"&lt;="&amp;D70,'Contract Coverage'!$D$2:$D$101,"&gt;="&amp;D70)=0,"Lift not covered on due date","OK"))))))</x:f>
      </x:c>
      <x:c r="H70" t="str">
        <x:f>IF(A70="","",IF(G70&lt;&gt;"OK",G70,IF(F70="Cancelled","Cancelled",IF(COUNTIFS(Contracts!$A$2:$A$101,B70,Contracts!$J$2:$J$101,"Cancelled")&gt;0,"Contract cancelled",IF(NOT(ISNUMBER(Settings!$B$3)),"Set as-of date",IF(COUNTIFS('Visit Log'!$C$2:$C$101,A70,'Visit Log'!$D$2:$D$101,C70,'Visit Log'!$B$2:$B$101,"Planned AMC",'Visit Log'!$F$2:$F$101,"Completed",'Visit Log'!$E$2:$E$101,"&gt;="&amp;SUMIF(Contracts!$A$2:$A$101,B70,Contracts!$C$2:$C$101),'Visit Log'!$E$2:$E$101,"&lt;="&amp;SUMIF(Contracts!$A$2:$A$101,B70,Contracts!$D$2:$D$101),'Visit Log'!$E$2:$E$101,"&lt;="&amp;Settings!$B$3)&gt;0,"Completed",IF(D70&lt;Settings!$B$3,"Overdue",IF(D70=Settings!$B$3,"Due today","Upcoming"))))))))</x:f>
      </x:c>
    </x:row>
    <x:row r="71">
      <x:c r="D71" s="5"/>
      <x:c r="G71" t="str">
        <x:f>IF(A71="","",IF(COUNTIF($A$2:$A$101,A71)&gt;1,"Duplicate plan ID",IF(COUNTIF(Contracts!$A$2:$A$101,B71)&lt;&gt;1,"Unknown/duplicate contract",IF(OR(D71="",NOT(ISNUMBER(D71))),"Missing/invalid due date",IF(COUNTIFS(Contracts!$A$2:$A$101,B71,Contracts!$C$2:$C$101,"&lt;="&amp;D71,Contracts!$D$2:$D$101,"&gt;="&amp;D71)=0,"Outside contract term",IF(COUNTIFS('Contract Coverage'!$A$2:$A$101,B71,'Contract Coverage'!$B$2:$B$101,C71,'Contract Coverage'!$C$2:$C$101,"&lt;="&amp;D71,'Contract Coverage'!$D$2:$D$101,"&gt;="&amp;D71)=0,"Lift not covered on due date","OK"))))))</x:f>
      </x:c>
      <x:c r="H71" t="str">
        <x:f>IF(A71="","",IF(G71&lt;&gt;"OK",G71,IF(F71="Cancelled","Cancelled",IF(COUNTIFS(Contracts!$A$2:$A$101,B71,Contracts!$J$2:$J$101,"Cancelled")&gt;0,"Contract cancelled",IF(NOT(ISNUMBER(Settings!$B$3)),"Set as-of date",IF(COUNTIFS('Visit Log'!$C$2:$C$101,A71,'Visit Log'!$D$2:$D$101,C71,'Visit Log'!$B$2:$B$101,"Planned AMC",'Visit Log'!$F$2:$F$101,"Completed",'Visit Log'!$E$2:$E$101,"&gt;="&amp;SUMIF(Contracts!$A$2:$A$101,B71,Contracts!$C$2:$C$101),'Visit Log'!$E$2:$E$101,"&lt;="&amp;SUMIF(Contracts!$A$2:$A$101,B71,Contracts!$D$2:$D$101),'Visit Log'!$E$2:$E$101,"&lt;="&amp;Settings!$B$3)&gt;0,"Completed",IF(D71&lt;Settings!$B$3,"Overdue",IF(D71=Settings!$B$3,"Due today","Upcoming"))))))))</x:f>
      </x:c>
    </x:row>
    <x:row r="72">
      <x:c r="D72" s="5"/>
      <x:c r="G72" t="str">
        <x:f>IF(A72="","",IF(COUNTIF($A$2:$A$101,A72)&gt;1,"Duplicate plan ID",IF(COUNTIF(Contracts!$A$2:$A$101,B72)&lt;&gt;1,"Unknown/duplicate contract",IF(OR(D72="",NOT(ISNUMBER(D72))),"Missing/invalid due date",IF(COUNTIFS(Contracts!$A$2:$A$101,B72,Contracts!$C$2:$C$101,"&lt;="&amp;D72,Contracts!$D$2:$D$101,"&gt;="&amp;D72)=0,"Outside contract term",IF(COUNTIFS('Contract Coverage'!$A$2:$A$101,B72,'Contract Coverage'!$B$2:$B$101,C72,'Contract Coverage'!$C$2:$C$101,"&lt;="&amp;D72,'Contract Coverage'!$D$2:$D$101,"&gt;="&amp;D72)=0,"Lift not covered on due date","OK"))))))</x:f>
      </x:c>
      <x:c r="H72" t="str">
        <x:f>IF(A72="","",IF(G72&lt;&gt;"OK",G72,IF(F72="Cancelled","Cancelled",IF(COUNTIFS(Contracts!$A$2:$A$101,B72,Contracts!$J$2:$J$101,"Cancelled")&gt;0,"Contract cancelled",IF(NOT(ISNUMBER(Settings!$B$3)),"Set as-of date",IF(COUNTIFS('Visit Log'!$C$2:$C$101,A72,'Visit Log'!$D$2:$D$101,C72,'Visit Log'!$B$2:$B$101,"Planned AMC",'Visit Log'!$F$2:$F$101,"Completed",'Visit Log'!$E$2:$E$101,"&gt;="&amp;SUMIF(Contracts!$A$2:$A$101,B72,Contracts!$C$2:$C$101),'Visit Log'!$E$2:$E$101,"&lt;="&amp;SUMIF(Contracts!$A$2:$A$101,B72,Contracts!$D$2:$D$101),'Visit Log'!$E$2:$E$101,"&lt;="&amp;Settings!$B$3)&gt;0,"Completed",IF(D72&lt;Settings!$B$3,"Overdue",IF(D72=Settings!$B$3,"Due today","Upcoming"))))))))</x:f>
      </x:c>
    </x:row>
    <x:row r="73">
      <x:c r="D73" s="5"/>
      <x:c r="G73" t="str">
        <x:f>IF(A73="","",IF(COUNTIF($A$2:$A$101,A73)&gt;1,"Duplicate plan ID",IF(COUNTIF(Contracts!$A$2:$A$101,B73)&lt;&gt;1,"Unknown/duplicate contract",IF(OR(D73="",NOT(ISNUMBER(D73))),"Missing/invalid due date",IF(COUNTIFS(Contracts!$A$2:$A$101,B73,Contracts!$C$2:$C$101,"&lt;="&amp;D73,Contracts!$D$2:$D$101,"&gt;="&amp;D73)=0,"Outside contract term",IF(COUNTIFS('Contract Coverage'!$A$2:$A$101,B73,'Contract Coverage'!$B$2:$B$101,C73,'Contract Coverage'!$C$2:$C$101,"&lt;="&amp;D73,'Contract Coverage'!$D$2:$D$101,"&gt;="&amp;D73)=0,"Lift not covered on due date","OK"))))))</x:f>
      </x:c>
      <x:c r="H73" t="str">
        <x:f>IF(A73="","",IF(G73&lt;&gt;"OK",G73,IF(F73="Cancelled","Cancelled",IF(COUNTIFS(Contracts!$A$2:$A$101,B73,Contracts!$J$2:$J$101,"Cancelled")&gt;0,"Contract cancelled",IF(NOT(ISNUMBER(Settings!$B$3)),"Set as-of date",IF(COUNTIFS('Visit Log'!$C$2:$C$101,A73,'Visit Log'!$D$2:$D$101,C73,'Visit Log'!$B$2:$B$101,"Planned AMC",'Visit Log'!$F$2:$F$101,"Completed",'Visit Log'!$E$2:$E$101,"&gt;="&amp;SUMIF(Contracts!$A$2:$A$101,B73,Contracts!$C$2:$C$101),'Visit Log'!$E$2:$E$101,"&lt;="&amp;SUMIF(Contracts!$A$2:$A$101,B73,Contracts!$D$2:$D$101),'Visit Log'!$E$2:$E$101,"&lt;="&amp;Settings!$B$3)&gt;0,"Completed",IF(D73&lt;Settings!$B$3,"Overdue",IF(D73=Settings!$B$3,"Due today","Upcoming"))))))))</x:f>
      </x:c>
    </x:row>
    <x:row r="74">
      <x:c r="D74" s="5"/>
      <x:c r="G74" t="str">
        <x:f>IF(A74="","",IF(COUNTIF($A$2:$A$101,A74)&gt;1,"Duplicate plan ID",IF(COUNTIF(Contracts!$A$2:$A$101,B74)&lt;&gt;1,"Unknown/duplicate contract",IF(OR(D74="",NOT(ISNUMBER(D74))),"Missing/invalid due date",IF(COUNTIFS(Contracts!$A$2:$A$101,B74,Contracts!$C$2:$C$101,"&lt;="&amp;D74,Contracts!$D$2:$D$101,"&gt;="&amp;D74)=0,"Outside contract term",IF(COUNTIFS('Contract Coverage'!$A$2:$A$101,B74,'Contract Coverage'!$B$2:$B$101,C74,'Contract Coverage'!$C$2:$C$101,"&lt;="&amp;D74,'Contract Coverage'!$D$2:$D$101,"&gt;="&amp;D74)=0,"Lift not covered on due date","OK"))))))</x:f>
      </x:c>
      <x:c r="H74" t="str">
        <x:f>IF(A74="","",IF(G74&lt;&gt;"OK",G74,IF(F74="Cancelled","Cancelled",IF(COUNTIFS(Contracts!$A$2:$A$101,B74,Contracts!$J$2:$J$101,"Cancelled")&gt;0,"Contract cancelled",IF(NOT(ISNUMBER(Settings!$B$3)),"Set as-of date",IF(COUNTIFS('Visit Log'!$C$2:$C$101,A74,'Visit Log'!$D$2:$D$101,C74,'Visit Log'!$B$2:$B$101,"Planned AMC",'Visit Log'!$F$2:$F$101,"Completed",'Visit Log'!$E$2:$E$101,"&gt;="&amp;SUMIF(Contracts!$A$2:$A$101,B74,Contracts!$C$2:$C$101),'Visit Log'!$E$2:$E$101,"&lt;="&amp;SUMIF(Contracts!$A$2:$A$101,B74,Contracts!$D$2:$D$101),'Visit Log'!$E$2:$E$101,"&lt;="&amp;Settings!$B$3)&gt;0,"Completed",IF(D74&lt;Settings!$B$3,"Overdue",IF(D74=Settings!$B$3,"Due today","Upcoming"))))))))</x:f>
      </x:c>
    </x:row>
    <x:row r="75">
      <x:c r="D75" s="5"/>
      <x:c r="G75" t="str">
        <x:f>IF(A75="","",IF(COUNTIF($A$2:$A$101,A75)&gt;1,"Duplicate plan ID",IF(COUNTIF(Contracts!$A$2:$A$101,B75)&lt;&gt;1,"Unknown/duplicate contract",IF(OR(D75="",NOT(ISNUMBER(D75))),"Missing/invalid due date",IF(COUNTIFS(Contracts!$A$2:$A$101,B75,Contracts!$C$2:$C$101,"&lt;="&amp;D75,Contracts!$D$2:$D$101,"&gt;="&amp;D75)=0,"Outside contract term",IF(COUNTIFS('Contract Coverage'!$A$2:$A$101,B75,'Contract Coverage'!$B$2:$B$101,C75,'Contract Coverage'!$C$2:$C$101,"&lt;="&amp;D75,'Contract Coverage'!$D$2:$D$101,"&gt;="&amp;D75)=0,"Lift not covered on due date","OK"))))))</x:f>
      </x:c>
      <x:c r="H75" t="str">
        <x:f>IF(A75="","",IF(G75&lt;&gt;"OK",G75,IF(F75="Cancelled","Cancelled",IF(COUNTIFS(Contracts!$A$2:$A$101,B75,Contracts!$J$2:$J$101,"Cancelled")&gt;0,"Contract cancelled",IF(NOT(ISNUMBER(Settings!$B$3)),"Set as-of date",IF(COUNTIFS('Visit Log'!$C$2:$C$101,A75,'Visit Log'!$D$2:$D$101,C75,'Visit Log'!$B$2:$B$101,"Planned AMC",'Visit Log'!$F$2:$F$101,"Completed",'Visit Log'!$E$2:$E$101,"&gt;="&amp;SUMIF(Contracts!$A$2:$A$101,B75,Contracts!$C$2:$C$101),'Visit Log'!$E$2:$E$101,"&lt;="&amp;SUMIF(Contracts!$A$2:$A$101,B75,Contracts!$D$2:$D$101),'Visit Log'!$E$2:$E$101,"&lt;="&amp;Settings!$B$3)&gt;0,"Completed",IF(D75&lt;Settings!$B$3,"Overdue",IF(D75=Settings!$B$3,"Due today","Upcoming"))))))))</x:f>
      </x:c>
    </x:row>
    <x:row r="76">
      <x:c r="D76" s="5"/>
      <x:c r="G76" t="str">
        <x:f>IF(A76="","",IF(COUNTIF($A$2:$A$101,A76)&gt;1,"Duplicate plan ID",IF(COUNTIF(Contracts!$A$2:$A$101,B76)&lt;&gt;1,"Unknown/duplicate contract",IF(OR(D76="",NOT(ISNUMBER(D76))),"Missing/invalid due date",IF(COUNTIFS(Contracts!$A$2:$A$101,B76,Contracts!$C$2:$C$101,"&lt;="&amp;D76,Contracts!$D$2:$D$101,"&gt;="&amp;D76)=0,"Outside contract term",IF(COUNTIFS('Contract Coverage'!$A$2:$A$101,B76,'Contract Coverage'!$B$2:$B$101,C76,'Contract Coverage'!$C$2:$C$101,"&lt;="&amp;D76,'Contract Coverage'!$D$2:$D$101,"&gt;="&amp;D76)=0,"Lift not covered on due date","OK"))))))</x:f>
      </x:c>
      <x:c r="H76" t="str">
        <x:f>IF(A76="","",IF(G76&lt;&gt;"OK",G76,IF(F76="Cancelled","Cancelled",IF(COUNTIFS(Contracts!$A$2:$A$101,B76,Contracts!$J$2:$J$101,"Cancelled")&gt;0,"Contract cancelled",IF(NOT(ISNUMBER(Settings!$B$3)),"Set as-of date",IF(COUNTIFS('Visit Log'!$C$2:$C$101,A76,'Visit Log'!$D$2:$D$101,C76,'Visit Log'!$B$2:$B$101,"Planned AMC",'Visit Log'!$F$2:$F$101,"Completed",'Visit Log'!$E$2:$E$101,"&gt;="&amp;SUMIF(Contracts!$A$2:$A$101,B76,Contracts!$C$2:$C$101),'Visit Log'!$E$2:$E$101,"&lt;="&amp;SUMIF(Contracts!$A$2:$A$101,B76,Contracts!$D$2:$D$101),'Visit Log'!$E$2:$E$101,"&lt;="&amp;Settings!$B$3)&gt;0,"Completed",IF(D76&lt;Settings!$B$3,"Overdue",IF(D76=Settings!$B$3,"Due today","Upcoming"))))))))</x:f>
      </x:c>
    </x:row>
    <x:row r="77">
      <x:c r="D77" s="5"/>
      <x:c r="G77" t="str">
        <x:f>IF(A77="","",IF(COUNTIF($A$2:$A$101,A77)&gt;1,"Duplicate plan ID",IF(COUNTIF(Contracts!$A$2:$A$101,B77)&lt;&gt;1,"Unknown/duplicate contract",IF(OR(D77="",NOT(ISNUMBER(D77))),"Missing/invalid due date",IF(COUNTIFS(Contracts!$A$2:$A$101,B77,Contracts!$C$2:$C$101,"&lt;="&amp;D77,Contracts!$D$2:$D$101,"&gt;="&amp;D77)=0,"Outside contract term",IF(COUNTIFS('Contract Coverage'!$A$2:$A$101,B77,'Contract Coverage'!$B$2:$B$101,C77,'Contract Coverage'!$C$2:$C$101,"&lt;="&amp;D77,'Contract Coverage'!$D$2:$D$101,"&gt;="&amp;D77)=0,"Lift not covered on due date","OK"))))))</x:f>
      </x:c>
      <x:c r="H77" t="str">
        <x:f>IF(A77="","",IF(G77&lt;&gt;"OK",G77,IF(F77="Cancelled","Cancelled",IF(COUNTIFS(Contracts!$A$2:$A$101,B77,Contracts!$J$2:$J$101,"Cancelled")&gt;0,"Contract cancelled",IF(NOT(ISNUMBER(Settings!$B$3)),"Set as-of date",IF(COUNTIFS('Visit Log'!$C$2:$C$101,A77,'Visit Log'!$D$2:$D$101,C77,'Visit Log'!$B$2:$B$101,"Planned AMC",'Visit Log'!$F$2:$F$101,"Completed",'Visit Log'!$E$2:$E$101,"&gt;="&amp;SUMIF(Contracts!$A$2:$A$101,B77,Contracts!$C$2:$C$101),'Visit Log'!$E$2:$E$101,"&lt;="&amp;SUMIF(Contracts!$A$2:$A$101,B77,Contracts!$D$2:$D$101),'Visit Log'!$E$2:$E$101,"&lt;="&amp;Settings!$B$3)&gt;0,"Completed",IF(D77&lt;Settings!$B$3,"Overdue",IF(D77=Settings!$B$3,"Due today","Upcoming"))))))))</x:f>
      </x:c>
    </x:row>
    <x:row r="78">
      <x:c r="D78" s="5"/>
      <x:c r="G78" t="str">
        <x:f>IF(A78="","",IF(COUNTIF($A$2:$A$101,A78)&gt;1,"Duplicate plan ID",IF(COUNTIF(Contracts!$A$2:$A$101,B78)&lt;&gt;1,"Unknown/duplicate contract",IF(OR(D78="",NOT(ISNUMBER(D78))),"Missing/invalid due date",IF(COUNTIFS(Contracts!$A$2:$A$101,B78,Contracts!$C$2:$C$101,"&lt;="&amp;D78,Contracts!$D$2:$D$101,"&gt;="&amp;D78)=0,"Outside contract term",IF(COUNTIFS('Contract Coverage'!$A$2:$A$101,B78,'Contract Coverage'!$B$2:$B$101,C78,'Contract Coverage'!$C$2:$C$101,"&lt;="&amp;D78,'Contract Coverage'!$D$2:$D$101,"&gt;="&amp;D78)=0,"Lift not covered on due date","OK"))))))</x:f>
      </x:c>
      <x:c r="H78" t="str">
        <x:f>IF(A78="","",IF(G78&lt;&gt;"OK",G78,IF(F78="Cancelled","Cancelled",IF(COUNTIFS(Contracts!$A$2:$A$101,B78,Contracts!$J$2:$J$101,"Cancelled")&gt;0,"Contract cancelled",IF(NOT(ISNUMBER(Settings!$B$3)),"Set as-of date",IF(COUNTIFS('Visit Log'!$C$2:$C$101,A78,'Visit Log'!$D$2:$D$101,C78,'Visit Log'!$B$2:$B$101,"Planned AMC",'Visit Log'!$F$2:$F$101,"Completed",'Visit Log'!$E$2:$E$101,"&gt;="&amp;SUMIF(Contracts!$A$2:$A$101,B78,Contracts!$C$2:$C$101),'Visit Log'!$E$2:$E$101,"&lt;="&amp;SUMIF(Contracts!$A$2:$A$101,B78,Contracts!$D$2:$D$101),'Visit Log'!$E$2:$E$101,"&lt;="&amp;Settings!$B$3)&gt;0,"Completed",IF(D78&lt;Settings!$B$3,"Overdue",IF(D78=Settings!$B$3,"Due today","Upcoming"))))))))</x:f>
      </x:c>
    </x:row>
    <x:row r="79">
      <x:c r="D79" s="5"/>
      <x:c r="G79" t="str">
        <x:f>IF(A79="","",IF(COUNTIF($A$2:$A$101,A79)&gt;1,"Duplicate plan ID",IF(COUNTIF(Contracts!$A$2:$A$101,B79)&lt;&gt;1,"Unknown/duplicate contract",IF(OR(D79="",NOT(ISNUMBER(D79))),"Missing/invalid due date",IF(COUNTIFS(Contracts!$A$2:$A$101,B79,Contracts!$C$2:$C$101,"&lt;="&amp;D79,Contracts!$D$2:$D$101,"&gt;="&amp;D79)=0,"Outside contract term",IF(COUNTIFS('Contract Coverage'!$A$2:$A$101,B79,'Contract Coverage'!$B$2:$B$101,C79,'Contract Coverage'!$C$2:$C$101,"&lt;="&amp;D79,'Contract Coverage'!$D$2:$D$101,"&gt;="&amp;D79)=0,"Lift not covered on due date","OK"))))))</x:f>
      </x:c>
      <x:c r="H79" t="str">
        <x:f>IF(A79="","",IF(G79&lt;&gt;"OK",G79,IF(F79="Cancelled","Cancelled",IF(COUNTIFS(Contracts!$A$2:$A$101,B79,Contracts!$J$2:$J$101,"Cancelled")&gt;0,"Contract cancelled",IF(NOT(ISNUMBER(Settings!$B$3)),"Set as-of date",IF(COUNTIFS('Visit Log'!$C$2:$C$101,A79,'Visit Log'!$D$2:$D$101,C79,'Visit Log'!$B$2:$B$101,"Planned AMC",'Visit Log'!$F$2:$F$101,"Completed",'Visit Log'!$E$2:$E$101,"&gt;="&amp;SUMIF(Contracts!$A$2:$A$101,B79,Contracts!$C$2:$C$101),'Visit Log'!$E$2:$E$101,"&lt;="&amp;SUMIF(Contracts!$A$2:$A$101,B79,Contracts!$D$2:$D$101),'Visit Log'!$E$2:$E$101,"&lt;="&amp;Settings!$B$3)&gt;0,"Completed",IF(D79&lt;Settings!$B$3,"Overdue",IF(D79=Settings!$B$3,"Due today","Upcoming"))))))))</x:f>
      </x:c>
    </x:row>
    <x:row r="80">
      <x:c r="D80" s="5"/>
      <x:c r="G80" t="str">
        <x:f>IF(A80="","",IF(COUNTIF($A$2:$A$101,A80)&gt;1,"Duplicate plan ID",IF(COUNTIF(Contracts!$A$2:$A$101,B80)&lt;&gt;1,"Unknown/duplicate contract",IF(OR(D80="",NOT(ISNUMBER(D80))),"Missing/invalid due date",IF(COUNTIFS(Contracts!$A$2:$A$101,B80,Contracts!$C$2:$C$101,"&lt;="&amp;D80,Contracts!$D$2:$D$101,"&gt;="&amp;D80)=0,"Outside contract term",IF(COUNTIFS('Contract Coverage'!$A$2:$A$101,B80,'Contract Coverage'!$B$2:$B$101,C80,'Contract Coverage'!$C$2:$C$101,"&lt;="&amp;D80,'Contract Coverage'!$D$2:$D$101,"&gt;="&amp;D80)=0,"Lift not covered on due date","OK"))))))</x:f>
      </x:c>
      <x:c r="H80" t="str">
        <x:f>IF(A80="","",IF(G80&lt;&gt;"OK",G80,IF(F80="Cancelled","Cancelled",IF(COUNTIFS(Contracts!$A$2:$A$101,B80,Contracts!$J$2:$J$101,"Cancelled")&gt;0,"Contract cancelled",IF(NOT(ISNUMBER(Settings!$B$3)),"Set as-of date",IF(COUNTIFS('Visit Log'!$C$2:$C$101,A80,'Visit Log'!$D$2:$D$101,C80,'Visit Log'!$B$2:$B$101,"Planned AMC",'Visit Log'!$F$2:$F$101,"Completed",'Visit Log'!$E$2:$E$101,"&gt;="&amp;SUMIF(Contracts!$A$2:$A$101,B80,Contracts!$C$2:$C$101),'Visit Log'!$E$2:$E$101,"&lt;="&amp;SUMIF(Contracts!$A$2:$A$101,B80,Contracts!$D$2:$D$101),'Visit Log'!$E$2:$E$101,"&lt;="&amp;Settings!$B$3)&gt;0,"Completed",IF(D80&lt;Settings!$B$3,"Overdue",IF(D80=Settings!$B$3,"Due today","Upcoming"))))))))</x:f>
      </x:c>
    </x:row>
    <x:row r="81">
      <x:c r="D81" s="5"/>
      <x:c r="G81" t="str">
        <x:f>IF(A81="","",IF(COUNTIF($A$2:$A$101,A81)&gt;1,"Duplicate plan ID",IF(COUNTIF(Contracts!$A$2:$A$101,B81)&lt;&gt;1,"Unknown/duplicate contract",IF(OR(D81="",NOT(ISNUMBER(D81))),"Missing/invalid due date",IF(COUNTIFS(Contracts!$A$2:$A$101,B81,Contracts!$C$2:$C$101,"&lt;="&amp;D81,Contracts!$D$2:$D$101,"&gt;="&amp;D81)=0,"Outside contract term",IF(COUNTIFS('Contract Coverage'!$A$2:$A$101,B81,'Contract Coverage'!$B$2:$B$101,C81,'Contract Coverage'!$C$2:$C$101,"&lt;="&amp;D81,'Contract Coverage'!$D$2:$D$101,"&gt;="&amp;D81)=0,"Lift not covered on due date","OK"))))))</x:f>
      </x:c>
      <x:c r="H81" t="str">
        <x:f>IF(A81="","",IF(G81&lt;&gt;"OK",G81,IF(F81="Cancelled","Cancelled",IF(COUNTIFS(Contracts!$A$2:$A$101,B81,Contracts!$J$2:$J$101,"Cancelled")&gt;0,"Contract cancelled",IF(NOT(ISNUMBER(Settings!$B$3)),"Set as-of date",IF(COUNTIFS('Visit Log'!$C$2:$C$101,A81,'Visit Log'!$D$2:$D$101,C81,'Visit Log'!$B$2:$B$101,"Planned AMC",'Visit Log'!$F$2:$F$101,"Completed",'Visit Log'!$E$2:$E$101,"&gt;="&amp;SUMIF(Contracts!$A$2:$A$101,B81,Contracts!$C$2:$C$101),'Visit Log'!$E$2:$E$101,"&lt;="&amp;SUMIF(Contracts!$A$2:$A$101,B81,Contracts!$D$2:$D$101),'Visit Log'!$E$2:$E$101,"&lt;="&amp;Settings!$B$3)&gt;0,"Completed",IF(D81&lt;Settings!$B$3,"Overdue",IF(D81=Settings!$B$3,"Due today","Upcoming"))))))))</x:f>
      </x:c>
    </x:row>
    <x:row r="82">
      <x:c r="D82" s="5"/>
      <x:c r="G82" t="str">
        <x:f>IF(A82="","",IF(COUNTIF($A$2:$A$101,A82)&gt;1,"Duplicate plan ID",IF(COUNTIF(Contracts!$A$2:$A$101,B82)&lt;&gt;1,"Unknown/duplicate contract",IF(OR(D82="",NOT(ISNUMBER(D82))),"Missing/invalid due date",IF(COUNTIFS(Contracts!$A$2:$A$101,B82,Contracts!$C$2:$C$101,"&lt;="&amp;D82,Contracts!$D$2:$D$101,"&gt;="&amp;D82)=0,"Outside contract term",IF(COUNTIFS('Contract Coverage'!$A$2:$A$101,B82,'Contract Coverage'!$B$2:$B$101,C82,'Contract Coverage'!$C$2:$C$101,"&lt;="&amp;D82,'Contract Coverage'!$D$2:$D$101,"&gt;="&amp;D82)=0,"Lift not covered on due date","OK"))))))</x:f>
      </x:c>
      <x:c r="H82" t="str">
        <x:f>IF(A82="","",IF(G82&lt;&gt;"OK",G82,IF(F82="Cancelled","Cancelled",IF(COUNTIFS(Contracts!$A$2:$A$101,B82,Contracts!$J$2:$J$101,"Cancelled")&gt;0,"Contract cancelled",IF(NOT(ISNUMBER(Settings!$B$3)),"Set as-of date",IF(COUNTIFS('Visit Log'!$C$2:$C$101,A82,'Visit Log'!$D$2:$D$101,C82,'Visit Log'!$B$2:$B$101,"Planned AMC",'Visit Log'!$F$2:$F$101,"Completed",'Visit Log'!$E$2:$E$101,"&gt;="&amp;SUMIF(Contracts!$A$2:$A$101,B82,Contracts!$C$2:$C$101),'Visit Log'!$E$2:$E$101,"&lt;="&amp;SUMIF(Contracts!$A$2:$A$101,B82,Contracts!$D$2:$D$101),'Visit Log'!$E$2:$E$101,"&lt;="&amp;Settings!$B$3)&gt;0,"Completed",IF(D82&lt;Settings!$B$3,"Overdue",IF(D82=Settings!$B$3,"Due today","Upcoming"))))))))</x:f>
      </x:c>
    </x:row>
    <x:row r="83">
      <x:c r="D83" s="5"/>
      <x:c r="G83" t="str">
        <x:f>IF(A83="","",IF(COUNTIF($A$2:$A$101,A83)&gt;1,"Duplicate plan ID",IF(COUNTIF(Contracts!$A$2:$A$101,B83)&lt;&gt;1,"Unknown/duplicate contract",IF(OR(D83="",NOT(ISNUMBER(D83))),"Missing/invalid due date",IF(COUNTIFS(Contracts!$A$2:$A$101,B83,Contracts!$C$2:$C$101,"&lt;="&amp;D83,Contracts!$D$2:$D$101,"&gt;="&amp;D83)=0,"Outside contract term",IF(COUNTIFS('Contract Coverage'!$A$2:$A$101,B83,'Contract Coverage'!$B$2:$B$101,C83,'Contract Coverage'!$C$2:$C$101,"&lt;="&amp;D83,'Contract Coverage'!$D$2:$D$101,"&gt;="&amp;D83)=0,"Lift not covered on due date","OK"))))))</x:f>
      </x:c>
      <x:c r="H83" t="str">
        <x:f>IF(A83="","",IF(G83&lt;&gt;"OK",G83,IF(F83="Cancelled","Cancelled",IF(COUNTIFS(Contracts!$A$2:$A$101,B83,Contracts!$J$2:$J$101,"Cancelled")&gt;0,"Contract cancelled",IF(NOT(ISNUMBER(Settings!$B$3)),"Set as-of date",IF(COUNTIFS('Visit Log'!$C$2:$C$101,A83,'Visit Log'!$D$2:$D$101,C83,'Visit Log'!$B$2:$B$101,"Planned AMC",'Visit Log'!$F$2:$F$101,"Completed",'Visit Log'!$E$2:$E$101,"&gt;="&amp;SUMIF(Contracts!$A$2:$A$101,B83,Contracts!$C$2:$C$101),'Visit Log'!$E$2:$E$101,"&lt;="&amp;SUMIF(Contracts!$A$2:$A$101,B83,Contracts!$D$2:$D$101),'Visit Log'!$E$2:$E$101,"&lt;="&amp;Settings!$B$3)&gt;0,"Completed",IF(D83&lt;Settings!$B$3,"Overdue",IF(D83=Settings!$B$3,"Due today","Upcoming"))))))))</x:f>
      </x:c>
    </x:row>
    <x:row r="84">
      <x:c r="D84" s="5"/>
      <x:c r="G84" t="str">
        <x:f>IF(A84="","",IF(COUNTIF($A$2:$A$101,A84)&gt;1,"Duplicate plan ID",IF(COUNTIF(Contracts!$A$2:$A$101,B84)&lt;&gt;1,"Unknown/duplicate contract",IF(OR(D84="",NOT(ISNUMBER(D84))),"Missing/invalid due date",IF(COUNTIFS(Contracts!$A$2:$A$101,B84,Contracts!$C$2:$C$101,"&lt;="&amp;D84,Contracts!$D$2:$D$101,"&gt;="&amp;D84)=0,"Outside contract term",IF(COUNTIFS('Contract Coverage'!$A$2:$A$101,B84,'Contract Coverage'!$B$2:$B$101,C84,'Contract Coverage'!$C$2:$C$101,"&lt;="&amp;D84,'Contract Coverage'!$D$2:$D$101,"&gt;="&amp;D84)=0,"Lift not covered on due date","OK"))))))</x:f>
      </x:c>
      <x:c r="H84" t="str">
        <x:f>IF(A84="","",IF(G84&lt;&gt;"OK",G84,IF(F84="Cancelled","Cancelled",IF(COUNTIFS(Contracts!$A$2:$A$101,B84,Contracts!$J$2:$J$101,"Cancelled")&gt;0,"Contract cancelled",IF(NOT(ISNUMBER(Settings!$B$3)),"Set as-of date",IF(COUNTIFS('Visit Log'!$C$2:$C$101,A84,'Visit Log'!$D$2:$D$101,C84,'Visit Log'!$B$2:$B$101,"Planned AMC",'Visit Log'!$F$2:$F$101,"Completed",'Visit Log'!$E$2:$E$101,"&gt;="&amp;SUMIF(Contracts!$A$2:$A$101,B84,Contracts!$C$2:$C$101),'Visit Log'!$E$2:$E$101,"&lt;="&amp;SUMIF(Contracts!$A$2:$A$101,B84,Contracts!$D$2:$D$101),'Visit Log'!$E$2:$E$101,"&lt;="&amp;Settings!$B$3)&gt;0,"Completed",IF(D84&lt;Settings!$B$3,"Overdue",IF(D84=Settings!$B$3,"Due today","Upcoming"))))))))</x:f>
      </x:c>
    </x:row>
    <x:row r="85">
      <x:c r="D85" s="5"/>
      <x:c r="G85" t="str">
        <x:f>IF(A85="","",IF(COUNTIF($A$2:$A$101,A85)&gt;1,"Duplicate plan ID",IF(COUNTIF(Contracts!$A$2:$A$101,B85)&lt;&gt;1,"Unknown/duplicate contract",IF(OR(D85="",NOT(ISNUMBER(D85))),"Missing/invalid due date",IF(COUNTIFS(Contracts!$A$2:$A$101,B85,Contracts!$C$2:$C$101,"&lt;="&amp;D85,Contracts!$D$2:$D$101,"&gt;="&amp;D85)=0,"Outside contract term",IF(COUNTIFS('Contract Coverage'!$A$2:$A$101,B85,'Contract Coverage'!$B$2:$B$101,C85,'Contract Coverage'!$C$2:$C$101,"&lt;="&amp;D85,'Contract Coverage'!$D$2:$D$101,"&gt;="&amp;D85)=0,"Lift not covered on due date","OK"))))))</x:f>
      </x:c>
      <x:c r="H85" t="str">
        <x:f>IF(A85="","",IF(G85&lt;&gt;"OK",G85,IF(F85="Cancelled","Cancelled",IF(COUNTIFS(Contracts!$A$2:$A$101,B85,Contracts!$J$2:$J$101,"Cancelled")&gt;0,"Contract cancelled",IF(NOT(ISNUMBER(Settings!$B$3)),"Set as-of date",IF(COUNTIFS('Visit Log'!$C$2:$C$101,A85,'Visit Log'!$D$2:$D$101,C85,'Visit Log'!$B$2:$B$101,"Planned AMC",'Visit Log'!$F$2:$F$101,"Completed",'Visit Log'!$E$2:$E$101,"&gt;="&amp;SUMIF(Contracts!$A$2:$A$101,B85,Contracts!$C$2:$C$101),'Visit Log'!$E$2:$E$101,"&lt;="&amp;SUMIF(Contracts!$A$2:$A$101,B85,Contracts!$D$2:$D$101),'Visit Log'!$E$2:$E$101,"&lt;="&amp;Settings!$B$3)&gt;0,"Completed",IF(D85&lt;Settings!$B$3,"Overdue",IF(D85=Settings!$B$3,"Due today","Upcoming"))))))))</x:f>
      </x:c>
    </x:row>
    <x:row r="86">
      <x:c r="D86" s="5"/>
      <x:c r="G86" t="str">
        <x:f>IF(A86="","",IF(COUNTIF($A$2:$A$101,A86)&gt;1,"Duplicate plan ID",IF(COUNTIF(Contracts!$A$2:$A$101,B86)&lt;&gt;1,"Unknown/duplicate contract",IF(OR(D86="",NOT(ISNUMBER(D86))),"Missing/invalid due date",IF(COUNTIFS(Contracts!$A$2:$A$101,B86,Contracts!$C$2:$C$101,"&lt;="&amp;D86,Contracts!$D$2:$D$101,"&gt;="&amp;D86)=0,"Outside contract term",IF(COUNTIFS('Contract Coverage'!$A$2:$A$101,B86,'Contract Coverage'!$B$2:$B$101,C86,'Contract Coverage'!$C$2:$C$101,"&lt;="&amp;D86,'Contract Coverage'!$D$2:$D$101,"&gt;="&amp;D86)=0,"Lift not covered on due date","OK"))))))</x:f>
      </x:c>
      <x:c r="H86" t="str">
        <x:f>IF(A86="","",IF(G86&lt;&gt;"OK",G86,IF(F86="Cancelled","Cancelled",IF(COUNTIFS(Contracts!$A$2:$A$101,B86,Contracts!$J$2:$J$101,"Cancelled")&gt;0,"Contract cancelled",IF(NOT(ISNUMBER(Settings!$B$3)),"Set as-of date",IF(COUNTIFS('Visit Log'!$C$2:$C$101,A86,'Visit Log'!$D$2:$D$101,C86,'Visit Log'!$B$2:$B$101,"Planned AMC",'Visit Log'!$F$2:$F$101,"Completed",'Visit Log'!$E$2:$E$101,"&gt;="&amp;SUMIF(Contracts!$A$2:$A$101,B86,Contracts!$C$2:$C$101),'Visit Log'!$E$2:$E$101,"&lt;="&amp;SUMIF(Contracts!$A$2:$A$101,B86,Contracts!$D$2:$D$101),'Visit Log'!$E$2:$E$101,"&lt;="&amp;Settings!$B$3)&gt;0,"Completed",IF(D86&lt;Settings!$B$3,"Overdue",IF(D86=Settings!$B$3,"Due today","Upcoming"))))))))</x:f>
      </x:c>
    </x:row>
    <x:row r="87">
      <x:c r="D87" s="5"/>
      <x:c r="G87" t="str">
        <x:f>IF(A87="","",IF(COUNTIF($A$2:$A$101,A87)&gt;1,"Duplicate plan ID",IF(COUNTIF(Contracts!$A$2:$A$101,B87)&lt;&gt;1,"Unknown/duplicate contract",IF(OR(D87="",NOT(ISNUMBER(D87))),"Missing/invalid due date",IF(COUNTIFS(Contracts!$A$2:$A$101,B87,Contracts!$C$2:$C$101,"&lt;="&amp;D87,Contracts!$D$2:$D$101,"&gt;="&amp;D87)=0,"Outside contract term",IF(COUNTIFS('Contract Coverage'!$A$2:$A$101,B87,'Contract Coverage'!$B$2:$B$101,C87,'Contract Coverage'!$C$2:$C$101,"&lt;="&amp;D87,'Contract Coverage'!$D$2:$D$101,"&gt;="&amp;D87)=0,"Lift not covered on due date","OK"))))))</x:f>
      </x:c>
      <x:c r="H87" t="str">
        <x:f>IF(A87="","",IF(G87&lt;&gt;"OK",G87,IF(F87="Cancelled","Cancelled",IF(COUNTIFS(Contracts!$A$2:$A$101,B87,Contracts!$J$2:$J$101,"Cancelled")&gt;0,"Contract cancelled",IF(NOT(ISNUMBER(Settings!$B$3)),"Set as-of date",IF(COUNTIFS('Visit Log'!$C$2:$C$101,A87,'Visit Log'!$D$2:$D$101,C87,'Visit Log'!$B$2:$B$101,"Planned AMC",'Visit Log'!$F$2:$F$101,"Completed",'Visit Log'!$E$2:$E$101,"&gt;="&amp;SUMIF(Contracts!$A$2:$A$101,B87,Contracts!$C$2:$C$101),'Visit Log'!$E$2:$E$101,"&lt;="&amp;SUMIF(Contracts!$A$2:$A$101,B87,Contracts!$D$2:$D$101),'Visit Log'!$E$2:$E$101,"&lt;="&amp;Settings!$B$3)&gt;0,"Completed",IF(D87&lt;Settings!$B$3,"Overdue",IF(D87=Settings!$B$3,"Due today","Upcoming"))))))))</x:f>
      </x:c>
    </x:row>
    <x:row r="88">
      <x:c r="D88" s="5"/>
      <x:c r="G88" t="str">
        <x:f>IF(A88="","",IF(COUNTIF($A$2:$A$101,A88)&gt;1,"Duplicate plan ID",IF(COUNTIF(Contracts!$A$2:$A$101,B88)&lt;&gt;1,"Unknown/duplicate contract",IF(OR(D88="",NOT(ISNUMBER(D88))),"Missing/invalid due date",IF(COUNTIFS(Contracts!$A$2:$A$101,B88,Contracts!$C$2:$C$101,"&lt;="&amp;D88,Contracts!$D$2:$D$101,"&gt;="&amp;D88)=0,"Outside contract term",IF(COUNTIFS('Contract Coverage'!$A$2:$A$101,B88,'Contract Coverage'!$B$2:$B$101,C88,'Contract Coverage'!$C$2:$C$101,"&lt;="&amp;D88,'Contract Coverage'!$D$2:$D$101,"&gt;="&amp;D88)=0,"Lift not covered on due date","OK"))))))</x:f>
      </x:c>
      <x:c r="H88" t="str">
        <x:f>IF(A88="","",IF(G88&lt;&gt;"OK",G88,IF(F88="Cancelled","Cancelled",IF(COUNTIFS(Contracts!$A$2:$A$101,B88,Contracts!$J$2:$J$101,"Cancelled")&gt;0,"Contract cancelled",IF(NOT(ISNUMBER(Settings!$B$3)),"Set as-of date",IF(COUNTIFS('Visit Log'!$C$2:$C$101,A88,'Visit Log'!$D$2:$D$101,C88,'Visit Log'!$B$2:$B$101,"Planned AMC",'Visit Log'!$F$2:$F$101,"Completed",'Visit Log'!$E$2:$E$101,"&gt;="&amp;SUMIF(Contracts!$A$2:$A$101,B88,Contracts!$C$2:$C$101),'Visit Log'!$E$2:$E$101,"&lt;="&amp;SUMIF(Contracts!$A$2:$A$101,B88,Contracts!$D$2:$D$101),'Visit Log'!$E$2:$E$101,"&lt;="&amp;Settings!$B$3)&gt;0,"Completed",IF(D88&lt;Settings!$B$3,"Overdue",IF(D88=Settings!$B$3,"Due today","Upcoming"))))))))</x:f>
      </x:c>
    </x:row>
    <x:row r="89">
      <x:c r="D89" s="5"/>
      <x:c r="G89" t="str">
        <x:f>IF(A89="","",IF(COUNTIF($A$2:$A$101,A89)&gt;1,"Duplicate plan ID",IF(COUNTIF(Contracts!$A$2:$A$101,B89)&lt;&gt;1,"Unknown/duplicate contract",IF(OR(D89="",NOT(ISNUMBER(D89))),"Missing/invalid due date",IF(COUNTIFS(Contracts!$A$2:$A$101,B89,Contracts!$C$2:$C$101,"&lt;="&amp;D89,Contracts!$D$2:$D$101,"&gt;="&amp;D89)=0,"Outside contract term",IF(COUNTIFS('Contract Coverage'!$A$2:$A$101,B89,'Contract Coverage'!$B$2:$B$101,C89,'Contract Coverage'!$C$2:$C$101,"&lt;="&amp;D89,'Contract Coverage'!$D$2:$D$101,"&gt;="&amp;D89)=0,"Lift not covered on due date","OK"))))))</x:f>
      </x:c>
      <x:c r="H89" t="str">
        <x:f>IF(A89="","",IF(G89&lt;&gt;"OK",G89,IF(F89="Cancelled","Cancelled",IF(COUNTIFS(Contracts!$A$2:$A$101,B89,Contracts!$J$2:$J$101,"Cancelled")&gt;0,"Contract cancelled",IF(NOT(ISNUMBER(Settings!$B$3)),"Set as-of date",IF(COUNTIFS('Visit Log'!$C$2:$C$101,A89,'Visit Log'!$D$2:$D$101,C89,'Visit Log'!$B$2:$B$101,"Planned AMC",'Visit Log'!$F$2:$F$101,"Completed",'Visit Log'!$E$2:$E$101,"&gt;="&amp;SUMIF(Contracts!$A$2:$A$101,B89,Contracts!$C$2:$C$101),'Visit Log'!$E$2:$E$101,"&lt;="&amp;SUMIF(Contracts!$A$2:$A$101,B89,Contracts!$D$2:$D$101),'Visit Log'!$E$2:$E$101,"&lt;="&amp;Settings!$B$3)&gt;0,"Completed",IF(D89&lt;Settings!$B$3,"Overdue",IF(D89=Settings!$B$3,"Due today","Upcoming"))))))))</x:f>
      </x:c>
    </x:row>
    <x:row r="90">
      <x:c r="D90" s="5"/>
      <x:c r="G90" t="str">
        <x:f>IF(A90="","",IF(COUNTIF($A$2:$A$101,A90)&gt;1,"Duplicate plan ID",IF(COUNTIF(Contracts!$A$2:$A$101,B90)&lt;&gt;1,"Unknown/duplicate contract",IF(OR(D90="",NOT(ISNUMBER(D90))),"Missing/invalid due date",IF(COUNTIFS(Contracts!$A$2:$A$101,B90,Contracts!$C$2:$C$101,"&lt;="&amp;D90,Contracts!$D$2:$D$101,"&gt;="&amp;D90)=0,"Outside contract term",IF(COUNTIFS('Contract Coverage'!$A$2:$A$101,B90,'Contract Coverage'!$B$2:$B$101,C90,'Contract Coverage'!$C$2:$C$101,"&lt;="&amp;D90,'Contract Coverage'!$D$2:$D$101,"&gt;="&amp;D90)=0,"Lift not covered on due date","OK"))))))</x:f>
      </x:c>
      <x:c r="H90" t="str">
        <x:f>IF(A90="","",IF(G90&lt;&gt;"OK",G90,IF(F90="Cancelled","Cancelled",IF(COUNTIFS(Contracts!$A$2:$A$101,B90,Contracts!$J$2:$J$101,"Cancelled")&gt;0,"Contract cancelled",IF(NOT(ISNUMBER(Settings!$B$3)),"Set as-of date",IF(COUNTIFS('Visit Log'!$C$2:$C$101,A90,'Visit Log'!$D$2:$D$101,C90,'Visit Log'!$B$2:$B$101,"Planned AMC",'Visit Log'!$F$2:$F$101,"Completed",'Visit Log'!$E$2:$E$101,"&gt;="&amp;SUMIF(Contracts!$A$2:$A$101,B90,Contracts!$C$2:$C$101),'Visit Log'!$E$2:$E$101,"&lt;="&amp;SUMIF(Contracts!$A$2:$A$101,B90,Contracts!$D$2:$D$101),'Visit Log'!$E$2:$E$101,"&lt;="&amp;Settings!$B$3)&gt;0,"Completed",IF(D90&lt;Settings!$B$3,"Overdue",IF(D90=Settings!$B$3,"Due today","Upcoming"))))))))</x:f>
      </x:c>
    </x:row>
    <x:row r="91">
      <x:c r="D91" s="5"/>
      <x:c r="G91" t="str">
        <x:f>IF(A91="","",IF(COUNTIF($A$2:$A$101,A91)&gt;1,"Duplicate plan ID",IF(COUNTIF(Contracts!$A$2:$A$101,B91)&lt;&gt;1,"Unknown/duplicate contract",IF(OR(D91="",NOT(ISNUMBER(D91))),"Missing/invalid due date",IF(COUNTIFS(Contracts!$A$2:$A$101,B91,Contracts!$C$2:$C$101,"&lt;="&amp;D91,Contracts!$D$2:$D$101,"&gt;="&amp;D91)=0,"Outside contract term",IF(COUNTIFS('Contract Coverage'!$A$2:$A$101,B91,'Contract Coverage'!$B$2:$B$101,C91,'Contract Coverage'!$C$2:$C$101,"&lt;="&amp;D91,'Contract Coverage'!$D$2:$D$101,"&gt;="&amp;D91)=0,"Lift not covered on due date","OK"))))))</x:f>
      </x:c>
      <x:c r="H91" t="str">
        <x:f>IF(A91="","",IF(G91&lt;&gt;"OK",G91,IF(F91="Cancelled","Cancelled",IF(COUNTIFS(Contracts!$A$2:$A$101,B91,Contracts!$J$2:$J$101,"Cancelled")&gt;0,"Contract cancelled",IF(NOT(ISNUMBER(Settings!$B$3)),"Set as-of date",IF(COUNTIFS('Visit Log'!$C$2:$C$101,A91,'Visit Log'!$D$2:$D$101,C91,'Visit Log'!$B$2:$B$101,"Planned AMC",'Visit Log'!$F$2:$F$101,"Completed",'Visit Log'!$E$2:$E$101,"&gt;="&amp;SUMIF(Contracts!$A$2:$A$101,B91,Contracts!$C$2:$C$101),'Visit Log'!$E$2:$E$101,"&lt;="&amp;SUMIF(Contracts!$A$2:$A$101,B91,Contracts!$D$2:$D$101),'Visit Log'!$E$2:$E$101,"&lt;="&amp;Settings!$B$3)&gt;0,"Completed",IF(D91&lt;Settings!$B$3,"Overdue",IF(D91=Settings!$B$3,"Due today","Upcoming"))))))))</x:f>
      </x:c>
    </x:row>
    <x:row r="92">
      <x:c r="D92" s="5"/>
      <x:c r="G92" t="str">
        <x:f>IF(A92="","",IF(COUNTIF($A$2:$A$101,A92)&gt;1,"Duplicate plan ID",IF(COUNTIF(Contracts!$A$2:$A$101,B92)&lt;&gt;1,"Unknown/duplicate contract",IF(OR(D92="",NOT(ISNUMBER(D92))),"Missing/invalid due date",IF(COUNTIFS(Contracts!$A$2:$A$101,B92,Contracts!$C$2:$C$101,"&lt;="&amp;D92,Contracts!$D$2:$D$101,"&gt;="&amp;D92)=0,"Outside contract term",IF(COUNTIFS('Contract Coverage'!$A$2:$A$101,B92,'Contract Coverage'!$B$2:$B$101,C92,'Contract Coverage'!$C$2:$C$101,"&lt;="&amp;D92,'Contract Coverage'!$D$2:$D$101,"&gt;="&amp;D92)=0,"Lift not covered on due date","OK"))))))</x:f>
      </x:c>
      <x:c r="H92" t="str">
        <x:f>IF(A92="","",IF(G92&lt;&gt;"OK",G92,IF(F92="Cancelled","Cancelled",IF(COUNTIFS(Contracts!$A$2:$A$101,B92,Contracts!$J$2:$J$101,"Cancelled")&gt;0,"Contract cancelled",IF(NOT(ISNUMBER(Settings!$B$3)),"Set as-of date",IF(COUNTIFS('Visit Log'!$C$2:$C$101,A92,'Visit Log'!$D$2:$D$101,C92,'Visit Log'!$B$2:$B$101,"Planned AMC",'Visit Log'!$F$2:$F$101,"Completed",'Visit Log'!$E$2:$E$101,"&gt;="&amp;SUMIF(Contracts!$A$2:$A$101,B92,Contracts!$C$2:$C$101),'Visit Log'!$E$2:$E$101,"&lt;="&amp;SUMIF(Contracts!$A$2:$A$101,B92,Contracts!$D$2:$D$101),'Visit Log'!$E$2:$E$101,"&lt;="&amp;Settings!$B$3)&gt;0,"Completed",IF(D92&lt;Settings!$B$3,"Overdue",IF(D92=Settings!$B$3,"Due today","Upcoming"))))))))</x:f>
      </x:c>
    </x:row>
    <x:row r="93">
      <x:c r="D93" s="5"/>
      <x:c r="G93" t="str">
        <x:f>IF(A93="","",IF(COUNTIF($A$2:$A$101,A93)&gt;1,"Duplicate plan ID",IF(COUNTIF(Contracts!$A$2:$A$101,B93)&lt;&gt;1,"Unknown/duplicate contract",IF(OR(D93="",NOT(ISNUMBER(D93))),"Missing/invalid due date",IF(COUNTIFS(Contracts!$A$2:$A$101,B93,Contracts!$C$2:$C$101,"&lt;="&amp;D93,Contracts!$D$2:$D$101,"&gt;="&amp;D93)=0,"Outside contract term",IF(COUNTIFS('Contract Coverage'!$A$2:$A$101,B93,'Contract Coverage'!$B$2:$B$101,C93,'Contract Coverage'!$C$2:$C$101,"&lt;="&amp;D93,'Contract Coverage'!$D$2:$D$101,"&gt;="&amp;D93)=0,"Lift not covered on due date","OK"))))))</x:f>
      </x:c>
      <x:c r="H93" t="str">
        <x:f>IF(A93="","",IF(G93&lt;&gt;"OK",G93,IF(F93="Cancelled","Cancelled",IF(COUNTIFS(Contracts!$A$2:$A$101,B93,Contracts!$J$2:$J$101,"Cancelled")&gt;0,"Contract cancelled",IF(NOT(ISNUMBER(Settings!$B$3)),"Set as-of date",IF(COUNTIFS('Visit Log'!$C$2:$C$101,A93,'Visit Log'!$D$2:$D$101,C93,'Visit Log'!$B$2:$B$101,"Planned AMC",'Visit Log'!$F$2:$F$101,"Completed",'Visit Log'!$E$2:$E$101,"&gt;="&amp;SUMIF(Contracts!$A$2:$A$101,B93,Contracts!$C$2:$C$101),'Visit Log'!$E$2:$E$101,"&lt;="&amp;SUMIF(Contracts!$A$2:$A$101,B93,Contracts!$D$2:$D$101),'Visit Log'!$E$2:$E$101,"&lt;="&amp;Settings!$B$3)&gt;0,"Completed",IF(D93&lt;Settings!$B$3,"Overdue",IF(D93=Settings!$B$3,"Due today","Upcoming"))))))))</x:f>
      </x:c>
    </x:row>
    <x:row r="94">
      <x:c r="D94" s="5"/>
      <x:c r="G94" t="str">
        <x:f>IF(A94="","",IF(COUNTIF($A$2:$A$101,A94)&gt;1,"Duplicate plan ID",IF(COUNTIF(Contracts!$A$2:$A$101,B94)&lt;&gt;1,"Unknown/duplicate contract",IF(OR(D94="",NOT(ISNUMBER(D94))),"Missing/invalid due date",IF(COUNTIFS(Contracts!$A$2:$A$101,B94,Contracts!$C$2:$C$101,"&lt;="&amp;D94,Contracts!$D$2:$D$101,"&gt;="&amp;D94)=0,"Outside contract term",IF(COUNTIFS('Contract Coverage'!$A$2:$A$101,B94,'Contract Coverage'!$B$2:$B$101,C94,'Contract Coverage'!$C$2:$C$101,"&lt;="&amp;D94,'Contract Coverage'!$D$2:$D$101,"&gt;="&amp;D94)=0,"Lift not covered on due date","OK"))))))</x:f>
      </x:c>
      <x:c r="H94" t="str">
        <x:f>IF(A94="","",IF(G94&lt;&gt;"OK",G94,IF(F94="Cancelled","Cancelled",IF(COUNTIFS(Contracts!$A$2:$A$101,B94,Contracts!$J$2:$J$101,"Cancelled")&gt;0,"Contract cancelled",IF(NOT(ISNUMBER(Settings!$B$3)),"Set as-of date",IF(COUNTIFS('Visit Log'!$C$2:$C$101,A94,'Visit Log'!$D$2:$D$101,C94,'Visit Log'!$B$2:$B$101,"Planned AMC",'Visit Log'!$F$2:$F$101,"Completed",'Visit Log'!$E$2:$E$101,"&gt;="&amp;SUMIF(Contracts!$A$2:$A$101,B94,Contracts!$C$2:$C$101),'Visit Log'!$E$2:$E$101,"&lt;="&amp;SUMIF(Contracts!$A$2:$A$101,B94,Contracts!$D$2:$D$101),'Visit Log'!$E$2:$E$101,"&lt;="&amp;Settings!$B$3)&gt;0,"Completed",IF(D94&lt;Settings!$B$3,"Overdue",IF(D94=Settings!$B$3,"Due today","Upcoming"))))))))</x:f>
      </x:c>
    </x:row>
    <x:row r="95">
      <x:c r="D95" s="5"/>
      <x:c r="G95" t="str">
        <x:f>IF(A95="","",IF(COUNTIF($A$2:$A$101,A95)&gt;1,"Duplicate plan ID",IF(COUNTIF(Contracts!$A$2:$A$101,B95)&lt;&gt;1,"Unknown/duplicate contract",IF(OR(D95="",NOT(ISNUMBER(D95))),"Missing/invalid due date",IF(COUNTIFS(Contracts!$A$2:$A$101,B95,Contracts!$C$2:$C$101,"&lt;="&amp;D95,Contracts!$D$2:$D$101,"&gt;="&amp;D95)=0,"Outside contract term",IF(COUNTIFS('Contract Coverage'!$A$2:$A$101,B95,'Contract Coverage'!$B$2:$B$101,C95,'Contract Coverage'!$C$2:$C$101,"&lt;="&amp;D95,'Contract Coverage'!$D$2:$D$101,"&gt;="&amp;D95)=0,"Lift not covered on due date","OK"))))))</x:f>
      </x:c>
      <x:c r="H95" t="str">
        <x:f>IF(A95="","",IF(G95&lt;&gt;"OK",G95,IF(F95="Cancelled","Cancelled",IF(COUNTIFS(Contracts!$A$2:$A$101,B95,Contracts!$J$2:$J$101,"Cancelled")&gt;0,"Contract cancelled",IF(NOT(ISNUMBER(Settings!$B$3)),"Set as-of date",IF(COUNTIFS('Visit Log'!$C$2:$C$101,A95,'Visit Log'!$D$2:$D$101,C95,'Visit Log'!$B$2:$B$101,"Planned AMC",'Visit Log'!$F$2:$F$101,"Completed",'Visit Log'!$E$2:$E$101,"&gt;="&amp;SUMIF(Contracts!$A$2:$A$101,B95,Contracts!$C$2:$C$101),'Visit Log'!$E$2:$E$101,"&lt;="&amp;SUMIF(Contracts!$A$2:$A$101,B95,Contracts!$D$2:$D$101),'Visit Log'!$E$2:$E$101,"&lt;="&amp;Settings!$B$3)&gt;0,"Completed",IF(D95&lt;Settings!$B$3,"Overdue",IF(D95=Settings!$B$3,"Due today","Upcoming"))))))))</x:f>
      </x:c>
    </x:row>
    <x:row r="96">
      <x:c r="D96" s="5"/>
      <x:c r="G96" t="str">
        <x:f>IF(A96="","",IF(COUNTIF($A$2:$A$101,A96)&gt;1,"Duplicate plan ID",IF(COUNTIF(Contracts!$A$2:$A$101,B96)&lt;&gt;1,"Unknown/duplicate contract",IF(OR(D96="",NOT(ISNUMBER(D96))),"Missing/invalid due date",IF(COUNTIFS(Contracts!$A$2:$A$101,B96,Contracts!$C$2:$C$101,"&lt;="&amp;D96,Contracts!$D$2:$D$101,"&gt;="&amp;D96)=0,"Outside contract term",IF(COUNTIFS('Contract Coverage'!$A$2:$A$101,B96,'Contract Coverage'!$B$2:$B$101,C96,'Contract Coverage'!$C$2:$C$101,"&lt;="&amp;D96,'Contract Coverage'!$D$2:$D$101,"&gt;="&amp;D96)=0,"Lift not covered on due date","OK"))))))</x:f>
      </x:c>
      <x:c r="H96" t="str">
        <x:f>IF(A96="","",IF(G96&lt;&gt;"OK",G96,IF(F96="Cancelled","Cancelled",IF(COUNTIFS(Contracts!$A$2:$A$101,B96,Contracts!$J$2:$J$101,"Cancelled")&gt;0,"Contract cancelled",IF(NOT(ISNUMBER(Settings!$B$3)),"Set as-of date",IF(COUNTIFS('Visit Log'!$C$2:$C$101,A96,'Visit Log'!$D$2:$D$101,C96,'Visit Log'!$B$2:$B$101,"Planned AMC",'Visit Log'!$F$2:$F$101,"Completed",'Visit Log'!$E$2:$E$101,"&gt;="&amp;SUMIF(Contracts!$A$2:$A$101,B96,Contracts!$C$2:$C$101),'Visit Log'!$E$2:$E$101,"&lt;="&amp;SUMIF(Contracts!$A$2:$A$101,B96,Contracts!$D$2:$D$101),'Visit Log'!$E$2:$E$101,"&lt;="&amp;Settings!$B$3)&gt;0,"Completed",IF(D96&lt;Settings!$B$3,"Overdue",IF(D96=Settings!$B$3,"Due today","Upcoming"))))))))</x:f>
      </x:c>
    </x:row>
    <x:row r="97">
      <x:c r="D97" s="5"/>
      <x:c r="G97" t="str">
        <x:f>IF(A97="","",IF(COUNTIF($A$2:$A$101,A97)&gt;1,"Duplicate plan ID",IF(COUNTIF(Contracts!$A$2:$A$101,B97)&lt;&gt;1,"Unknown/duplicate contract",IF(OR(D97="",NOT(ISNUMBER(D97))),"Missing/invalid due date",IF(COUNTIFS(Contracts!$A$2:$A$101,B97,Contracts!$C$2:$C$101,"&lt;="&amp;D97,Contracts!$D$2:$D$101,"&gt;="&amp;D97)=0,"Outside contract term",IF(COUNTIFS('Contract Coverage'!$A$2:$A$101,B97,'Contract Coverage'!$B$2:$B$101,C97,'Contract Coverage'!$C$2:$C$101,"&lt;="&amp;D97,'Contract Coverage'!$D$2:$D$101,"&gt;="&amp;D97)=0,"Lift not covered on due date","OK"))))))</x:f>
      </x:c>
      <x:c r="H97" t="str">
        <x:f>IF(A97="","",IF(G97&lt;&gt;"OK",G97,IF(F97="Cancelled","Cancelled",IF(COUNTIFS(Contracts!$A$2:$A$101,B97,Contracts!$J$2:$J$101,"Cancelled")&gt;0,"Contract cancelled",IF(NOT(ISNUMBER(Settings!$B$3)),"Set as-of date",IF(COUNTIFS('Visit Log'!$C$2:$C$101,A97,'Visit Log'!$D$2:$D$101,C97,'Visit Log'!$B$2:$B$101,"Planned AMC",'Visit Log'!$F$2:$F$101,"Completed",'Visit Log'!$E$2:$E$101,"&gt;="&amp;SUMIF(Contracts!$A$2:$A$101,B97,Contracts!$C$2:$C$101),'Visit Log'!$E$2:$E$101,"&lt;="&amp;SUMIF(Contracts!$A$2:$A$101,B97,Contracts!$D$2:$D$101),'Visit Log'!$E$2:$E$101,"&lt;="&amp;Settings!$B$3)&gt;0,"Completed",IF(D97&lt;Settings!$B$3,"Overdue",IF(D97=Settings!$B$3,"Due today","Upcoming"))))))))</x:f>
      </x:c>
    </x:row>
    <x:row r="98">
      <x:c r="D98" s="5"/>
      <x:c r="G98" t="str">
        <x:f>IF(A98="","",IF(COUNTIF($A$2:$A$101,A98)&gt;1,"Duplicate plan ID",IF(COUNTIF(Contracts!$A$2:$A$101,B98)&lt;&gt;1,"Unknown/duplicate contract",IF(OR(D98="",NOT(ISNUMBER(D98))),"Missing/invalid due date",IF(COUNTIFS(Contracts!$A$2:$A$101,B98,Contracts!$C$2:$C$101,"&lt;="&amp;D98,Contracts!$D$2:$D$101,"&gt;="&amp;D98)=0,"Outside contract term",IF(COUNTIFS('Contract Coverage'!$A$2:$A$101,B98,'Contract Coverage'!$B$2:$B$101,C98,'Contract Coverage'!$C$2:$C$101,"&lt;="&amp;D98,'Contract Coverage'!$D$2:$D$101,"&gt;="&amp;D98)=0,"Lift not covered on due date","OK"))))))</x:f>
      </x:c>
      <x:c r="H98" t="str">
        <x:f>IF(A98="","",IF(G98&lt;&gt;"OK",G98,IF(F98="Cancelled","Cancelled",IF(COUNTIFS(Contracts!$A$2:$A$101,B98,Contracts!$J$2:$J$101,"Cancelled")&gt;0,"Contract cancelled",IF(NOT(ISNUMBER(Settings!$B$3)),"Set as-of date",IF(COUNTIFS('Visit Log'!$C$2:$C$101,A98,'Visit Log'!$D$2:$D$101,C98,'Visit Log'!$B$2:$B$101,"Planned AMC",'Visit Log'!$F$2:$F$101,"Completed",'Visit Log'!$E$2:$E$101,"&gt;="&amp;SUMIF(Contracts!$A$2:$A$101,B98,Contracts!$C$2:$C$101),'Visit Log'!$E$2:$E$101,"&lt;="&amp;SUMIF(Contracts!$A$2:$A$101,B98,Contracts!$D$2:$D$101),'Visit Log'!$E$2:$E$101,"&lt;="&amp;Settings!$B$3)&gt;0,"Completed",IF(D98&lt;Settings!$B$3,"Overdue",IF(D98=Settings!$B$3,"Due today","Upcoming"))))))))</x:f>
      </x:c>
    </x:row>
    <x:row r="99">
      <x:c r="D99" s="5"/>
      <x:c r="G99" t="str">
        <x:f>IF(A99="","",IF(COUNTIF($A$2:$A$101,A99)&gt;1,"Duplicate plan ID",IF(COUNTIF(Contracts!$A$2:$A$101,B99)&lt;&gt;1,"Unknown/duplicate contract",IF(OR(D99="",NOT(ISNUMBER(D99))),"Missing/invalid due date",IF(COUNTIFS(Contracts!$A$2:$A$101,B99,Contracts!$C$2:$C$101,"&lt;="&amp;D99,Contracts!$D$2:$D$101,"&gt;="&amp;D99)=0,"Outside contract term",IF(COUNTIFS('Contract Coverage'!$A$2:$A$101,B99,'Contract Coverage'!$B$2:$B$101,C99,'Contract Coverage'!$C$2:$C$101,"&lt;="&amp;D99,'Contract Coverage'!$D$2:$D$101,"&gt;="&amp;D99)=0,"Lift not covered on due date","OK"))))))</x:f>
      </x:c>
      <x:c r="H99" t="str">
        <x:f>IF(A99="","",IF(G99&lt;&gt;"OK",G99,IF(F99="Cancelled","Cancelled",IF(COUNTIFS(Contracts!$A$2:$A$101,B99,Contracts!$J$2:$J$101,"Cancelled")&gt;0,"Contract cancelled",IF(NOT(ISNUMBER(Settings!$B$3)),"Set as-of date",IF(COUNTIFS('Visit Log'!$C$2:$C$101,A99,'Visit Log'!$D$2:$D$101,C99,'Visit Log'!$B$2:$B$101,"Planned AMC",'Visit Log'!$F$2:$F$101,"Completed",'Visit Log'!$E$2:$E$101,"&gt;="&amp;SUMIF(Contracts!$A$2:$A$101,B99,Contracts!$C$2:$C$101),'Visit Log'!$E$2:$E$101,"&lt;="&amp;SUMIF(Contracts!$A$2:$A$101,B99,Contracts!$D$2:$D$101),'Visit Log'!$E$2:$E$101,"&lt;="&amp;Settings!$B$3)&gt;0,"Completed",IF(D99&lt;Settings!$B$3,"Overdue",IF(D99=Settings!$B$3,"Due today","Upcoming"))))))))</x:f>
      </x:c>
    </x:row>
    <x:row r="100">
      <x:c r="D100" s="5"/>
      <x:c r="G100" t="str">
        <x:f>IF(A100="","",IF(COUNTIF($A$2:$A$101,A100)&gt;1,"Duplicate plan ID",IF(COUNTIF(Contracts!$A$2:$A$101,B100)&lt;&gt;1,"Unknown/duplicate contract",IF(OR(D100="",NOT(ISNUMBER(D100))),"Missing/invalid due date",IF(COUNTIFS(Contracts!$A$2:$A$101,B100,Contracts!$C$2:$C$101,"&lt;="&amp;D100,Contracts!$D$2:$D$101,"&gt;="&amp;D100)=0,"Outside contract term",IF(COUNTIFS('Contract Coverage'!$A$2:$A$101,B100,'Contract Coverage'!$B$2:$B$101,C100,'Contract Coverage'!$C$2:$C$101,"&lt;="&amp;D100,'Contract Coverage'!$D$2:$D$101,"&gt;="&amp;D100)=0,"Lift not covered on due date","OK"))))))</x:f>
      </x:c>
      <x:c r="H100" t="str">
        <x:f>IF(A100="","",IF(G100&lt;&gt;"OK",G100,IF(F100="Cancelled","Cancelled",IF(COUNTIFS(Contracts!$A$2:$A$101,B100,Contracts!$J$2:$J$101,"Cancelled")&gt;0,"Contract cancelled",IF(NOT(ISNUMBER(Settings!$B$3)),"Set as-of date",IF(COUNTIFS('Visit Log'!$C$2:$C$101,A100,'Visit Log'!$D$2:$D$101,C100,'Visit Log'!$B$2:$B$101,"Planned AMC",'Visit Log'!$F$2:$F$101,"Completed",'Visit Log'!$E$2:$E$101,"&gt;="&amp;SUMIF(Contracts!$A$2:$A$101,B100,Contracts!$C$2:$C$101),'Visit Log'!$E$2:$E$101,"&lt;="&amp;SUMIF(Contracts!$A$2:$A$101,B100,Contracts!$D$2:$D$101),'Visit Log'!$E$2:$E$101,"&lt;="&amp;Settings!$B$3)&gt;0,"Completed",IF(D100&lt;Settings!$B$3,"Overdue",IF(D100=Settings!$B$3,"Due today","Upcoming"))))))))</x:f>
      </x:c>
    </x:row>
    <x:row r="101">
      <x:c r="D101" s="5"/>
      <x:c r="G101" t="str">
        <x:f>IF(A101="","",IF(COUNTIF($A$2:$A$101,A101)&gt;1,"Duplicate plan ID",IF(COUNTIF(Contracts!$A$2:$A$101,B101)&lt;&gt;1,"Unknown/duplicate contract",IF(OR(D101="",NOT(ISNUMBER(D101))),"Missing/invalid due date",IF(COUNTIFS(Contracts!$A$2:$A$101,B101,Contracts!$C$2:$C$101,"&lt;="&amp;D101,Contracts!$D$2:$D$101,"&gt;="&amp;D101)=0,"Outside contract term",IF(COUNTIFS('Contract Coverage'!$A$2:$A$101,B101,'Contract Coverage'!$B$2:$B$101,C101,'Contract Coverage'!$C$2:$C$101,"&lt;="&amp;D101,'Contract Coverage'!$D$2:$D$101,"&gt;="&amp;D101)=0,"Lift not covered on due date","OK"))))))</x:f>
      </x:c>
      <x:c r="H101" t="str">
        <x:f>IF(A101="","",IF(G101&lt;&gt;"OK",G101,IF(F101="Cancelled","Cancelled",IF(COUNTIFS(Contracts!$A$2:$A$101,B101,Contracts!$J$2:$J$101,"Cancelled")&gt;0,"Contract cancelled",IF(NOT(ISNUMBER(Settings!$B$3)),"Set as-of date",IF(COUNTIFS('Visit Log'!$C$2:$C$101,A101,'Visit Log'!$D$2:$D$101,C101,'Visit Log'!$B$2:$B$101,"Planned AMC",'Visit Log'!$F$2:$F$101,"Completed",'Visit Log'!$E$2:$E$101,"&gt;="&amp;SUMIF(Contracts!$A$2:$A$101,B101,Contracts!$C$2:$C$101),'Visit Log'!$E$2:$E$101,"&lt;="&amp;SUMIF(Contracts!$A$2:$A$101,B101,Contracts!$D$2:$D$101),'Visit Log'!$E$2:$E$101,"&lt;="&amp;Settings!$B$3)&gt;0,"Completed",IF(D101&lt;Settings!$B$3,"Overdue",IF(D101=Settings!$B$3,"Due today","Upcoming"))))))))</x:f>
      </x:c>
    </x:row>
  </x:sheetData>
  <x:dataValidations count="1">
    <x:dataValidation type="list" sqref="F2:F101">
      <x:formula1>"Planned,Cancelled"</x:formula1>
    </x:dataValidation>
  </x:dataValidations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eb22158670d84cf1"/>
  </x:tableParts>
</x:worksheet>
</file>

<file path=xl/worksheets/sheet7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23" hidden="0" customWidth="1"/>
    <x:col min="8" max="8" width="48" hidden="0" customWidth="1"/>
    <x:col min="9" max="9" width="28" hidden="0" customWidth="1"/>
    <x:col min="10" max="10" width="17" hidden="0" customWidth="1"/>
    <x:col min="11" max="11" width="19" hidden="0" customWidth="1"/>
    <x:col min="12" max="12" width="18" hidden="0" customWidth="1"/>
  </x:cols>
  <x:sheetData>
    <x:row r="1" ht="30" customHeight="1">
      <x:c r="A1" s="4" t="str">
        <x:v>Log ID</x:v>
      </x:c>
      <x:c r="B1" s="4" t="str">
        <x:v>Event type</x:v>
      </x:c>
      <x:c r="C1" s="4" t="str">
        <x:v>Plan ID (if planned)</x:v>
      </x:c>
      <x:c r="D1" s="4" t="str">
        <x:v>Lift ID</x:v>
      </x:c>
      <x:c r="E1" s="4" t="str">
        <x:v>Visit date</x:v>
      </x:c>
      <x:c r="F1" s="4" t="str">
        <x:v>Outcome</x:v>
      </x:c>
      <x:c r="G1" s="4" t="str">
        <x:v>Service report ID</x:v>
      </x:c>
      <x:c r="H1" s="4" t="str">
        <x:v>Notes</x:v>
      </x:c>
      <x:c r="I1" s="4" t="str">
        <x:v>Record check</x:v>
      </x:c>
      <x:c r="J1" s="4" t="str">
        <x:v>Arrival time</x:v>
      </x:c>
      <x:c r="K1" s="4" t="str">
        <x:v>Departure date</x:v>
      </x:c>
      <x:c r="L1" s="4" t="str">
        <x:v>Departure time</x:v>
      </x:c>
    </x:row>
    <x:row r="2">
      <x:c r="E2" s="5"/>
      <x:c r="I2" t="str">
        <x:f>IF(A2="","",IF(COUNTIF($A$2:$A$101,A2)&gt;1,"Duplicate log ID",IF(NOT(ISNUMBER(E2)),"Missing/invalid visit date",IF(AND(K2&lt;&gt;"",OR(NOT(ISNUMBER(K2)),K2&lt;E2)),"Check departure date",IF(AND(B2="Planned AMC",C2=""),"Missing plan ID",IF(AND(C2&lt;&gt;"",COUNTIF('Visit Plan'!$A$2:$A$101,C2)&lt;&gt;1),"Unknown/duplicate plan ID",IF(AND(C2&lt;&gt;"",COUNTIFS('Visit Plan'!$A$2:$A$101,C2,'Visit Plan'!$C$2:$C$101,D2)=0),"Lift does not match plan","OK")))))))</x:f>
      </x:c>
      <x:c r="K2" s="5"/>
    </x:row>
    <x:row r="3">
      <x:c r="E3" s="5"/>
      <x:c r="I3" t="str">
        <x:f>IF(A3="","",IF(COUNTIF($A$2:$A$101,A3)&gt;1,"Duplicate log ID",IF(NOT(ISNUMBER(E3)),"Missing/invalid visit date",IF(AND(K3&lt;&gt;"",OR(NOT(ISNUMBER(K3)),K3&lt;E3)),"Check departure date",IF(AND(B3="Planned AMC",C3=""),"Missing plan ID",IF(AND(C3&lt;&gt;"",COUNTIF('Visit Plan'!$A$2:$A$101,C3)&lt;&gt;1),"Unknown/duplicate plan ID",IF(AND(C3&lt;&gt;"",COUNTIFS('Visit Plan'!$A$2:$A$101,C3,'Visit Plan'!$C$2:$C$101,D3)=0),"Lift does not match plan","OK")))))))</x:f>
      </x:c>
      <x:c r="K3" s="5"/>
    </x:row>
    <x:row r="4">
      <x:c r="E4" s="5"/>
      <x:c r="I4" t="str">
        <x:f>IF(A4="","",IF(COUNTIF($A$2:$A$101,A4)&gt;1,"Duplicate log ID",IF(NOT(ISNUMBER(E4)),"Missing/invalid visit date",IF(AND(K4&lt;&gt;"",OR(NOT(ISNUMBER(K4)),K4&lt;E4)),"Check departure date",IF(AND(B4="Planned AMC",C4=""),"Missing plan ID",IF(AND(C4&lt;&gt;"",COUNTIF('Visit Plan'!$A$2:$A$101,C4)&lt;&gt;1),"Unknown/duplicate plan ID",IF(AND(C4&lt;&gt;"",COUNTIFS('Visit Plan'!$A$2:$A$101,C4,'Visit Plan'!$C$2:$C$101,D4)=0),"Lift does not match plan","OK")))))))</x:f>
      </x:c>
      <x:c r="K4" s="5"/>
    </x:row>
    <x:row r="5">
      <x:c r="E5" s="5"/>
      <x:c r="I5" t="str">
        <x:f>IF(A5="","",IF(COUNTIF($A$2:$A$101,A5)&gt;1,"Duplicate log ID",IF(NOT(ISNUMBER(E5)),"Missing/invalid visit date",IF(AND(K5&lt;&gt;"",OR(NOT(ISNUMBER(K5)),K5&lt;E5)),"Check departure date",IF(AND(B5="Planned AMC",C5=""),"Missing plan ID",IF(AND(C5&lt;&gt;"",COUNTIF('Visit Plan'!$A$2:$A$101,C5)&lt;&gt;1),"Unknown/duplicate plan ID",IF(AND(C5&lt;&gt;"",COUNTIFS('Visit Plan'!$A$2:$A$101,C5,'Visit Plan'!$C$2:$C$101,D5)=0),"Lift does not match plan","OK")))))))</x:f>
      </x:c>
      <x:c r="K5" s="5"/>
    </x:row>
    <x:row r="6">
      <x:c r="E6" s="5"/>
      <x:c r="I6" t="str">
        <x:f>IF(A6="","",IF(COUNTIF($A$2:$A$101,A6)&gt;1,"Duplicate log ID",IF(NOT(ISNUMBER(E6)),"Missing/invalid visit date",IF(AND(K6&lt;&gt;"",OR(NOT(ISNUMBER(K6)),K6&lt;E6)),"Check departure date",IF(AND(B6="Planned AMC",C6=""),"Missing plan ID",IF(AND(C6&lt;&gt;"",COUNTIF('Visit Plan'!$A$2:$A$101,C6)&lt;&gt;1),"Unknown/duplicate plan ID",IF(AND(C6&lt;&gt;"",COUNTIFS('Visit Plan'!$A$2:$A$101,C6,'Visit Plan'!$C$2:$C$101,D6)=0),"Lift does not match plan","OK")))))))</x:f>
      </x:c>
      <x:c r="K6" s="5"/>
    </x:row>
    <x:row r="7">
      <x:c r="E7" s="5"/>
      <x:c r="I7" t="str">
        <x:f>IF(A7="","",IF(COUNTIF($A$2:$A$101,A7)&gt;1,"Duplicate log ID",IF(NOT(ISNUMBER(E7)),"Missing/invalid visit date",IF(AND(K7&lt;&gt;"",OR(NOT(ISNUMBER(K7)),K7&lt;E7)),"Check departure date",IF(AND(B7="Planned AMC",C7=""),"Missing plan ID",IF(AND(C7&lt;&gt;"",COUNTIF('Visit Plan'!$A$2:$A$101,C7)&lt;&gt;1),"Unknown/duplicate plan ID",IF(AND(C7&lt;&gt;"",COUNTIFS('Visit Plan'!$A$2:$A$101,C7,'Visit Plan'!$C$2:$C$101,D7)=0),"Lift does not match plan","OK")))))))</x:f>
      </x:c>
      <x:c r="K7" s="5"/>
    </x:row>
    <x:row r="8">
      <x:c r="E8" s="5"/>
      <x:c r="I8" t="str">
        <x:f>IF(A8="","",IF(COUNTIF($A$2:$A$101,A8)&gt;1,"Duplicate log ID",IF(NOT(ISNUMBER(E8)),"Missing/invalid visit date",IF(AND(K8&lt;&gt;"",OR(NOT(ISNUMBER(K8)),K8&lt;E8)),"Check departure date",IF(AND(B8="Planned AMC",C8=""),"Missing plan ID",IF(AND(C8&lt;&gt;"",COUNTIF('Visit Plan'!$A$2:$A$101,C8)&lt;&gt;1),"Unknown/duplicate plan ID",IF(AND(C8&lt;&gt;"",COUNTIFS('Visit Plan'!$A$2:$A$101,C8,'Visit Plan'!$C$2:$C$101,D8)=0),"Lift does not match plan","OK")))))))</x:f>
      </x:c>
      <x:c r="K8" s="5"/>
    </x:row>
    <x:row r="9">
      <x:c r="E9" s="5"/>
      <x:c r="I9" t="str">
        <x:f>IF(A9="","",IF(COUNTIF($A$2:$A$101,A9)&gt;1,"Duplicate log ID",IF(NOT(ISNUMBER(E9)),"Missing/invalid visit date",IF(AND(K9&lt;&gt;"",OR(NOT(ISNUMBER(K9)),K9&lt;E9)),"Check departure date",IF(AND(B9="Planned AMC",C9=""),"Missing plan ID",IF(AND(C9&lt;&gt;"",COUNTIF('Visit Plan'!$A$2:$A$101,C9)&lt;&gt;1),"Unknown/duplicate plan ID",IF(AND(C9&lt;&gt;"",COUNTIFS('Visit Plan'!$A$2:$A$101,C9,'Visit Plan'!$C$2:$C$101,D9)=0),"Lift does not match plan","OK")))))))</x:f>
      </x:c>
      <x:c r="K9" s="5"/>
    </x:row>
    <x:row r="10">
      <x:c r="E10" s="5"/>
      <x:c r="I10" t="str">
        <x:f>IF(A10="","",IF(COUNTIF($A$2:$A$101,A10)&gt;1,"Duplicate log ID",IF(NOT(ISNUMBER(E10)),"Missing/invalid visit date",IF(AND(K10&lt;&gt;"",OR(NOT(ISNUMBER(K10)),K10&lt;E10)),"Check departure date",IF(AND(B10="Planned AMC",C10=""),"Missing plan ID",IF(AND(C10&lt;&gt;"",COUNTIF('Visit Plan'!$A$2:$A$101,C10)&lt;&gt;1),"Unknown/duplicate plan ID",IF(AND(C10&lt;&gt;"",COUNTIFS('Visit Plan'!$A$2:$A$101,C10,'Visit Plan'!$C$2:$C$101,D10)=0),"Lift does not match plan","OK")))))))</x:f>
      </x:c>
      <x:c r="K10" s="5"/>
    </x:row>
    <x:row r="11">
      <x:c r="E11" s="5"/>
      <x:c r="I11" t="str">
        <x:f>IF(A11="","",IF(COUNTIF($A$2:$A$101,A11)&gt;1,"Duplicate log ID",IF(NOT(ISNUMBER(E11)),"Missing/invalid visit date",IF(AND(K11&lt;&gt;"",OR(NOT(ISNUMBER(K11)),K11&lt;E11)),"Check departure date",IF(AND(B11="Planned AMC",C11=""),"Missing plan ID",IF(AND(C11&lt;&gt;"",COUNTIF('Visit Plan'!$A$2:$A$101,C11)&lt;&gt;1),"Unknown/duplicate plan ID",IF(AND(C11&lt;&gt;"",COUNTIFS('Visit Plan'!$A$2:$A$101,C11,'Visit Plan'!$C$2:$C$101,D11)=0),"Lift does not match plan","OK")))))))</x:f>
      </x:c>
      <x:c r="K11" s="5"/>
    </x:row>
    <x:row r="12">
      <x:c r="E12" s="5"/>
      <x:c r="I12" t="str">
        <x:f>IF(A12="","",IF(COUNTIF($A$2:$A$101,A12)&gt;1,"Duplicate log ID",IF(NOT(ISNUMBER(E12)),"Missing/invalid visit date",IF(AND(K12&lt;&gt;"",OR(NOT(ISNUMBER(K12)),K12&lt;E12)),"Check departure date",IF(AND(B12="Planned AMC",C12=""),"Missing plan ID",IF(AND(C12&lt;&gt;"",COUNTIF('Visit Plan'!$A$2:$A$101,C12)&lt;&gt;1),"Unknown/duplicate plan ID",IF(AND(C12&lt;&gt;"",COUNTIFS('Visit Plan'!$A$2:$A$101,C12,'Visit Plan'!$C$2:$C$101,D12)=0),"Lift does not match plan","OK")))))))</x:f>
      </x:c>
      <x:c r="K12" s="5"/>
    </x:row>
    <x:row r="13">
      <x:c r="E13" s="5"/>
      <x:c r="I13" t="str">
        <x:f>IF(A13="","",IF(COUNTIF($A$2:$A$101,A13)&gt;1,"Duplicate log ID",IF(NOT(ISNUMBER(E13)),"Missing/invalid visit date",IF(AND(K13&lt;&gt;"",OR(NOT(ISNUMBER(K13)),K13&lt;E13)),"Check departure date",IF(AND(B13="Planned AMC",C13=""),"Missing plan ID",IF(AND(C13&lt;&gt;"",COUNTIF('Visit Plan'!$A$2:$A$101,C13)&lt;&gt;1),"Unknown/duplicate plan ID",IF(AND(C13&lt;&gt;"",COUNTIFS('Visit Plan'!$A$2:$A$101,C13,'Visit Plan'!$C$2:$C$101,D13)=0),"Lift does not match plan","OK")))))))</x:f>
      </x:c>
      <x:c r="K13" s="5"/>
    </x:row>
    <x:row r="14">
      <x:c r="E14" s="5"/>
      <x:c r="I14" t="str">
        <x:f>IF(A14="","",IF(COUNTIF($A$2:$A$101,A14)&gt;1,"Duplicate log ID",IF(NOT(ISNUMBER(E14)),"Missing/invalid visit date",IF(AND(K14&lt;&gt;"",OR(NOT(ISNUMBER(K14)),K14&lt;E14)),"Check departure date",IF(AND(B14="Planned AMC",C14=""),"Missing plan ID",IF(AND(C14&lt;&gt;"",COUNTIF('Visit Plan'!$A$2:$A$101,C14)&lt;&gt;1),"Unknown/duplicate plan ID",IF(AND(C14&lt;&gt;"",COUNTIFS('Visit Plan'!$A$2:$A$101,C14,'Visit Plan'!$C$2:$C$101,D14)=0),"Lift does not match plan","OK")))))))</x:f>
      </x:c>
      <x:c r="K14" s="5"/>
    </x:row>
    <x:row r="15">
      <x:c r="E15" s="5"/>
      <x:c r="I15" t="str">
        <x:f>IF(A15="","",IF(COUNTIF($A$2:$A$101,A15)&gt;1,"Duplicate log ID",IF(NOT(ISNUMBER(E15)),"Missing/invalid visit date",IF(AND(K15&lt;&gt;"",OR(NOT(ISNUMBER(K15)),K15&lt;E15)),"Check departure date",IF(AND(B15="Planned AMC",C15=""),"Missing plan ID",IF(AND(C15&lt;&gt;"",COUNTIF('Visit Plan'!$A$2:$A$101,C15)&lt;&gt;1),"Unknown/duplicate plan ID",IF(AND(C15&lt;&gt;"",COUNTIFS('Visit Plan'!$A$2:$A$101,C15,'Visit Plan'!$C$2:$C$101,D15)=0),"Lift does not match plan","OK")))))))</x:f>
      </x:c>
      <x:c r="K15" s="5"/>
    </x:row>
    <x:row r="16">
      <x:c r="E16" s="5"/>
      <x:c r="I16" t="str">
        <x:f>IF(A16="","",IF(COUNTIF($A$2:$A$101,A16)&gt;1,"Duplicate log ID",IF(NOT(ISNUMBER(E16)),"Missing/invalid visit date",IF(AND(K16&lt;&gt;"",OR(NOT(ISNUMBER(K16)),K16&lt;E16)),"Check departure date",IF(AND(B16="Planned AMC",C16=""),"Missing plan ID",IF(AND(C16&lt;&gt;"",COUNTIF('Visit Plan'!$A$2:$A$101,C16)&lt;&gt;1),"Unknown/duplicate plan ID",IF(AND(C16&lt;&gt;"",COUNTIFS('Visit Plan'!$A$2:$A$101,C16,'Visit Plan'!$C$2:$C$101,D16)=0),"Lift does not match plan","OK")))))))</x:f>
      </x:c>
      <x:c r="K16" s="5"/>
    </x:row>
    <x:row r="17">
      <x:c r="E17" s="5"/>
      <x:c r="I17" t="str">
        <x:f>IF(A17="","",IF(COUNTIF($A$2:$A$101,A17)&gt;1,"Duplicate log ID",IF(NOT(ISNUMBER(E17)),"Missing/invalid visit date",IF(AND(K17&lt;&gt;"",OR(NOT(ISNUMBER(K17)),K17&lt;E17)),"Check departure date",IF(AND(B17="Planned AMC",C17=""),"Missing plan ID",IF(AND(C17&lt;&gt;"",COUNTIF('Visit Plan'!$A$2:$A$101,C17)&lt;&gt;1),"Unknown/duplicate plan ID",IF(AND(C17&lt;&gt;"",COUNTIFS('Visit Plan'!$A$2:$A$101,C17,'Visit Plan'!$C$2:$C$101,D17)=0),"Lift does not match plan","OK")))))))</x:f>
      </x:c>
      <x:c r="K17" s="5"/>
    </x:row>
    <x:row r="18">
      <x:c r="E18" s="5"/>
      <x:c r="I18" t="str">
        <x:f>IF(A18="","",IF(COUNTIF($A$2:$A$101,A18)&gt;1,"Duplicate log ID",IF(NOT(ISNUMBER(E18)),"Missing/invalid visit date",IF(AND(K18&lt;&gt;"",OR(NOT(ISNUMBER(K18)),K18&lt;E18)),"Check departure date",IF(AND(B18="Planned AMC",C18=""),"Missing plan ID",IF(AND(C18&lt;&gt;"",COUNTIF('Visit Plan'!$A$2:$A$101,C18)&lt;&gt;1),"Unknown/duplicate plan ID",IF(AND(C18&lt;&gt;"",COUNTIFS('Visit Plan'!$A$2:$A$101,C18,'Visit Plan'!$C$2:$C$101,D18)=0),"Lift does not match plan","OK")))))))</x:f>
      </x:c>
      <x:c r="K18" s="5"/>
    </x:row>
    <x:row r="19">
      <x:c r="E19" s="5"/>
      <x:c r="I19" t="str">
        <x:f>IF(A19="","",IF(COUNTIF($A$2:$A$101,A19)&gt;1,"Duplicate log ID",IF(NOT(ISNUMBER(E19)),"Missing/invalid visit date",IF(AND(K19&lt;&gt;"",OR(NOT(ISNUMBER(K19)),K19&lt;E19)),"Check departure date",IF(AND(B19="Planned AMC",C19=""),"Missing plan ID",IF(AND(C19&lt;&gt;"",COUNTIF('Visit Plan'!$A$2:$A$101,C19)&lt;&gt;1),"Unknown/duplicate plan ID",IF(AND(C19&lt;&gt;"",COUNTIFS('Visit Plan'!$A$2:$A$101,C19,'Visit Plan'!$C$2:$C$101,D19)=0),"Lift does not match plan","OK")))))))</x:f>
      </x:c>
      <x:c r="K19" s="5"/>
    </x:row>
    <x:row r="20">
      <x:c r="E20" s="5"/>
      <x:c r="I20" t="str">
        <x:f>IF(A20="","",IF(COUNTIF($A$2:$A$101,A20)&gt;1,"Duplicate log ID",IF(NOT(ISNUMBER(E20)),"Missing/invalid visit date",IF(AND(K20&lt;&gt;"",OR(NOT(ISNUMBER(K20)),K20&lt;E20)),"Check departure date",IF(AND(B20="Planned AMC",C20=""),"Missing plan ID",IF(AND(C20&lt;&gt;"",COUNTIF('Visit Plan'!$A$2:$A$101,C20)&lt;&gt;1),"Unknown/duplicate plan ID",IF(AND(C20&lt;&gt;"",COUNTIFS('Visit Plan'!$A$2:$A$101,C20,'Visit Plan'!$C$2:$C$101,D20)=0),"Lift does not match plan","OK")))))))</x:f>
      </x:c>
      <x:c r="K20" s="5"/>
    </x:row>
    <x:row r="21">
      <x:c r="E21" s="5"/>
      <x:c r="I21" t="str">
        <x:f>IF(A21="","",IF(COUNTIF($A$2:$A$101,A21)&gt;1,"Duplicate log ID",IF(NOT(ISNUMBER(E21)),"Missing/invalid visit date",IF(AND(K21&lt;&gt;"",OR(NOT(ISNUMBER(K21)),K21&lt;E21)),"Check departure date",IF(AND(B21="Planned AMC",C21=""),"Missing plan ID",IF(AND(C21&lt;&gt;"",COUNTIF('Visit Plan'!$A$2:$A$101,C21)&lt;&gt;1),"Unknown/duplicate plan ID",IF(AND(C21&lt;&gt;"",COUNTIFS('Visit Plan'!$A$2:$A$101,C21,'Visit Plan'!$C$2:$C$101,D21)=0),"Lift does not match plan","OK")))))))</x:f>
      </x:c>
      <x:c r="K21" s="5"/>
    </x:row>
    <x:row r="22">
      <x:c r="E22" s="5"/>
      <x:c r="I22" t="str">
        <x:f>IF(A22="","",IF(COUNTIF($A$2:$A$101,A22)&gt;1,"Duplicate log ID",IF(NOT(ISNUMBER(E22)),"Missing/invalid visit date",IF(AND(K22&lt;&gt;"",OR(NOT(ISNUMBER(K22)),K22&lt;E22)),"Check departure date",IF(AND(B22="Planned AMC",C22=""),"Missing plan ID",IF(AND(C22&lt;&gt;"",COUNTIF('Visit Plan'!$A$2:$A$101,C22)&lt;&gt;1),"Unknown/duplicate plan ID",IF(AND(C22&lt;&gt;"",COUNTIFS('Visit Plan'!$A$2:$A$101,C22,'Visit Plan'!$C$2:$C$101,D22)=0),"Lift does not match plan","OK")))))))</x:f>
      </x:c>
      <x:c r="K22" s="5"/>
    </x:row>
    <x:row r="23">
      <x:c r="E23" s="5"/>
      <x:c r="I23" t="str">
        <x:f>IF(A23="","",IF(COUNTIF($A$2:$A$101,A23)&gt;1,"Duplicate log ID",IF(NOT(ISNUMBER(E23)),"Missing/invalid visit date",IF(AND(K23&lt;&gt;"",OR(NOT(ISNUMBER(K23)),K23&lt;E23)),"Check departure date",IF(AND(B23="Planned AMC",C23=""),"Missing plan ID",IF(AND(C23&lt;&gt;"",COUNTIF('Visit Plan'!$A$2:$A$101,C23)&lt;&gt;1),"Unknown/duplicate plan ID",IF(AND(C23&lt;&gt;"",COUNTIFS('Visit Plan'!$A$2:$A$101,C23,'Visit Plan'!$C$2:$C$101,D23)=0),"Lift does not match plan","OK")))))))</x:f>
      </x:c>
      <x:c r="K23" s="5"/>
    </x:row>
    <x:row r="24">
      <x:c r="E24" s="5"/>
      <x:c r="I24" t="str">
        <x:f>IF(A24="","",IF(COUNTIF($A$2:$A$101,A24)&gt;1,"Duplicate log ID",IF(NOT(ISNUMBER(E24)),"Missing/invalid visit date",IF(AND(K24&lt;&gt;"",OR(NOT(ISNUMBER(K24)),K24&lt;E24)),"Check departure date",IF(AND(B24="Planned AMC",C24=""),"Missing plan ID",IF(AND(C24&lt;&gt;"",COUNTIF('Visit Plan'!$A$2:$A$101,C24)&lt;&gt;1),"Unknown/duplicate plan ID",IF(AND(C24&lt;&gt;"",COUNTIFS('Visit Plan'!$A$2:$A$101,C24,'Visit Plan'!$C$2:$C$101,D24)=0),"Lift does not match plan","OK")))))))</x:f>
      </x:c>
      <x:c r="K24" s="5"/>
    </x:row>
    <x:row r="25">
      <x:c r="E25" s="5"/>
      <x:c r="I25" t="str">
        <x:f>IF(A25="","",IF(COUNTIF($A$2:$A$101,A25)&gt;1,"Duplicate log ID",IF(NOT(ISNUMBER(E25)),"Missing/invalid visit date",IF(AND(K25&lt;&gt;"",OR(NOT(ISNUMBER(K25)),K25&lt;E25)),"Check departure date",IF(AND(B25="Planned AMC",C25=""),"Missing plan ID",IF(AND(C25&lt;&gt;"",COUNTIF('Visit Plan'!$A$2:$A$101,C25)&lt;&gt;1),"Unknown/duplicate plan ID",IF(AND(C25&lt;&gt;"",COUNTIFS('Visit Plan'!$A$2:$A$101,C25,'Visit Plan'!$C$2:$C$101,D25)=0),"Lift does not match plan","OK")))))))</x:f>
      </x:c>
      <x:c r="K25" s="5"/>
    </x:row>
    <x:row r="26">
      <x:c r="E26" s="5"/>
      <x:c r="I26" t="str">
        <x:f>IF(A26="","",IF(COUNTIF($A$2:$A$101,A26)&gt;1,"Duplicate log ID",IF(NOT(ISNUMBER(E26)),"Missing/invalid visit date",IF(AND(K26&lt;&gt;"",OR(NOT(ISNUMBER(K26)),K26&lt;E26)),"Check departure date",IF(AND(B26="Planned AMC",C26=""),"Missing plan ID",IF(AND(C26&lt;&gt;"",COUNTIF('Visit Plan'!$A$2:$A$101,C26)&lt;&gt;1),"Unknown/duplicate plan ID",IF(AND(C26&lt;&gt;"",COUNTIFS('Visit Plan'!$A$2:$A$101,C26,'Visit Plan'!$C$2:$C$101,D26)=0),"Lift does not match plan","OK")))))))</x:f>
      </x:c>
      <x:c r="K26" s="5"/>
    </x:row>
    <x:row r="27">
      <x:c r="E27" s="5"/>
      <x:c r="I27" t="str">
        <x:f>IF(A27="","",IF(COUNTIF($A$2:$A$101,A27)&gt;1,"Duplicate log ID",IF(NOT(ISNUMBER(E27)),"Missing/invalid visit date",IF(AND(K27&lt;&gt;"",OR(NOT(ISNUMBER(K27)),K27&lt;E27)),"Check departure date",IF(AND(B27="Planned AMC",C27=""),"Missing plan ID",IF(AND(C27&lt;&gt;"",COUNTIF('Visit Plan'!$A$2:$A$101,C27)&lt;&gt;1),"Unknown/duplicate plan ID",IF(AND(C27&lt;&gt;"",COUNTIFS('Visit Plan'!$A$2:$A$101,C27,'Visit Plan'!$C$2:$C$101,D27)=0),"Lift does not match plan","OK")))))))</x:f>
      </x:c>
      <x:c r="K27" s="5"/>
    </x:row>
    <x:row r="28">
      <x:c r="E28" s="5"/>
      <x:c r="I28" t="str">
        <x:f>IF(A28="","",IF(COUNTIF($A$2:$A$101,A28)&gt;1,"Duplicate log ID",IF(NOT(ISNUMBER(E28)),"Missing/invalid visit date",IF(AND(K28&lt;&gt;"",OR(NOT(ISNUMBER(K28)),K28&lt;E28)),"Check departure date",IF(AND(B28="Planned AMC",C28=""),"Missing plan ID",IF(AND(C28&lt;&gt;"",COUNTIF('Visit Plan'!$A$2:$A$101,C28)&lt;&gt;1),"Unknown/duplicate plan ID",IF(AND(C28&lt;&gt;"",COUNTIFS('Visit Plan'!$A$2:$A$101,C28,'Visit Plan'!$C$2:$C$101,D28)=0),"Lift does not match plan","OK")))))))</x:f>
      </x:c>
      <x:c r="K28" s="5"/>
    </x:row>
    <x:row r="29">
      <x:c r="E29" s="5"/>
      <x:c r="I29" t="str">
        <x:f>IF(A29="","",IF(COUNTIF($A$2:$A$101,A29)&gt;1,"Duplicate log ID",IF(NOT(ISNUMBER(E29)),"Missing/invalid visit date",IF(AND(K29&lt;&gt;"",OR(NOT(ISNUMBER(K29)),K29&lt;E29)),"Check departure date",IF(AND(B29="Planned AMC",C29=""),"Missing plan ID",IF(AND(C29&lt;&gt;"",COUNTIF('Visit Plan'!$A$2:$A$101,C29)&lt;&gt;1),"Unknown/duplicate plan ID",IF(AND(C29&lt;&gt;"",COUNTIFS('Visit Plan'!$A$2:$A$101,C29,'Visit Plan'!$C$2:$C$101,D29)=0),"Lift does not match plan","OK")))))))</x:f>
      </x:c>
      <x:c r="K29" s="5"/>
    </x:row>
    <x:row r="30">
      <x:c r="E30" s="5"/>
      <x:c r="I30" t="str">
        <x:f>IF(A30="","",IF(COUNTIF($A$2:$A$101,A30)&gt;1,"Duplicate log ID",IF(NOT(ISNUMBER(E30)),"Missing/invalid visit date",IF(AND(K30&lt;&gt;"",OR(NOT(ISNUMBER(K30)),K30&lt;E30)),"Check departure date",IF(AND(B30="Planned AMC",C30=""),"Missing plan ID",IF(AND(C30&lt;&gt;"",COUNTIF('Visit Plan'!$A$2:$A$101,C30)&lt;&gt;1),"Unknown/duplicate plan ID",IF(AND(C30&lt;&gt;"",COUNTIFS('Visit Plan'!$A$2:$A$101,C30,'Visit Plan'!$C$2:$C$101,D30)=0),"Lift does not match plan","OK")))))))</x:f>
      </x:c>
      <x:c r="K30" s="5"/>
    </x:row>
    <x:row r="31">
      <x:c r="E31" s="5"/>
      <x:c r="I31" t="str">
        <x:f>IF(A31="","",IF(COUNTIF($A$2:$A$101,A31)&gt;1,"Duplicate log ID",IF(NOT(ISNUMBER(E31)),"Missing/invalid visit date",IF(AND(K31&lt;&gt;"",OR(NOT(ISNUMBER(K31)),K31&lt;E31)),"Check departure date",IF(AND(B31="Planned AMC",C31=""),"Missing plan ID",IF(AND(C31&lt;&gt;"",COUNTIF('Visit Plan'!$A$2:$A$101,C31)&lt;&gt;1),"Unknown/duplicate plan ID",IF(AND(C31&lt;&gt;"",COUNTIFS('Visit Plan'!$A$2:$A$101,C31,'Visit Plan'!$C$2:$C$101,D31)=0),"Lift does not match plan","OK")))))))</x:f>
      </x:c>
      <x:c r="K31" s="5"/>
    </x:row>
    <x:row r="32">
      <x:c r="E32" s="5"/>
      <x:c r="I32" t="str">
        <x:f>IF(A32="","",IF(COUNTIF($A$2:$A$101,A32)&gt;1,"Duplicate log ID",IF(NOT(ISNUMBER(E32)),"Missing/invalid visit date",IF(AND(K32&lt;&gt;"",OR(NOT(ISNUMBER(K32)),K32&lt;E32)),"Check departure date",IF(AND(B32="Planned AMC",C32=""),"Missing plan ID",IF(AND(C32&lt;&gt;"",COUNTIF('Visit Plan'!$A$2:$A$101,C32)&lt;&gt;1),"Unknown/duplicate plan ID",IF(AND(C32&lt;&gt;"",COUNTIFS('Visit Plan'!$A$2:$A$101,C32,'Visit Plan'!$C$2:$C$101,D32)=0),"Lift does not match plan","OK")))))))</x:f>
      </x:c>
      <x:c r="K32" s="5"/>
    </x:row>
    <x:row r="33">
      <x:c r="E33" s="5"/>
      <x:c r="I33" t="str">
        <x:f>IF(A33="","",IF(COUNTIF($A$2:$A$101,A33)&gt;1,"Duplicate log ID",IF(NOT(ISNUMBER(E33)),"Missing/invalid visit date",IF(AND(K33&lt;&gt;"",OR(NOT(ISNUMBER(K33)),K33&lt;E33)),"Check departure date",IF(AND(B33="Planned AMC",C33=""),"Missing plan ID",IF(AND(C33&lt;&gt;"",COUNTIF('Visit Plan'!$A$2:$A$101,C33)&lt;&gt;1),"Unknown/duplicate plan ID",IF(AND(C33&lt;&gt;"",COUNTIFS('Visit Plan'!$A$2:$A$101,C33,'Visit Plan'!$C$2:$C$101,D33)=0),"Lift does not match plan","OK")))))))</x:f>
      </x:c>
      <x:c r="K33" s="5"/>
    </x:row>
    <x:row r="34">
      <x:c r="E34" s="5"/>
      <x:c r="I34" t="str">
        <x:f>IF(A34="","",IF(COUNTIF($A$2:$A$101,A34)&gt;1,"Duplicate log ID",IF(NOT(ISNUMBER(E34)),"Missing/invalid visit date",IF(AND(K34&lt;&gt;"",OR(NOT(ISNUMBER(K34)),K34&lt;E34)),"Check departure date",IF(AND(B34="Planned AMC",C34=""),"Missing plan ID",IF(AND(C34&lt;&gt;"",COUNTIF('Visit Plan'!$A$2:$A$101,C34)&lt;&gt;1),"Unknown/duplicate plan ID",IF(AND(C34&lt;&gt;"",COUNTIFS('Visit Plan'!$A$2:$A$101,C34,'Visit Plan'!$C$2:$C$101,D34)=0),"Lift does not match plan","OK")))))))</x:f>
      </x:c>
      <x:c r="K34" s="5"/>
    </x:row>
    <x:row r="35">
      <x:c r="E35" s="5"/>
      <x:c r="I35" t="str">
        <x:f>IF(A35="","",IF(COUNTIF($A$2:$A$101,A35)&gt;1,"Duplicate log ID",IF(NOT(ISNUMBER(E35)),"Missing/invalid visit date",IF(AND(K35&lt;&gt;"",OR(NOT(ISNUMBER(K35)),K35&lt;E35)),"Check departure date",IF(AND(B35="Planned AMC",C35=""),"Missing plan ID",IF(AND(C35&lt;&gt;"",COUNTIF('Visit Plan'!$A$2:$A$101,C35)&lt;&gt;1),"Unknown/duplicate plan ID",IF(AND(C35&lt;&gt;"",COUNTIFS('Visit Plan'!$A$2:$A$101,C35,'Visit Plan'!$C$2:$C$101,D35)=0),"Lift does not match plan","OK")))))))</x:f>
      </x:c>
      <x:c r="K35" s="5"/>
    </x:row>
    <x:row r="36">
      <x:c r="E36" s="5"/>
      <x:c r="I36" t="str">
        <x:f>IF(A36="","",IF(COUNTIF($A$2:$A$101,A36)&gt;1,"Duplicate log ID",IF(NOT(ISNUMBER(E36)),"Missing/invalid visit date",IF(AND(K36&lt;&gt;"",OR(NOT(ISNUMBER(K36)),K36&lt;E36)),"Check departure date",IF(AND(B36="Planned AMC",C36=""),"Missing plan ID",IF(AND(C36&lt;&gt;"",COUNTIF('Visit Plan'!$A$2:$A$101,C36)&lt;&gt;1),"Unknown/duplicate plan ID",IF(AND(C36&lt;&gt;"",COUNTIFS('Visit Plan'!$A$2:$A$101,C36,'Visit Plan'!$C$2:$C$101,D36)=0),"Lift does not match plan","OK")))))))</x:f>
      </x:c>
      <x:c r="K36" s="5"/>
    </x:row>
    <x:row r="37">
      <x:c r="E37" s="5"/>
      <x:c r="I37" t="str">
        <x:f>IF(A37="","",IF(COUNTIF($A$2:$A$101,A37)&gt;1,"Duplicate log ID",IF(NOT(ISNUMBER(E37)),"Missing/invalid visit date",IF(AND(K37&lt;&gt;"",OR(NOT(ISNUMBER(K37)),K37&lt;E37)),"Check departure date",IF(AND(B37="Planned AMC",C37=""),"Missing plan ID",IF(AND(C37&lt;&gt;"",COUNTIF('Visit Plan'!$A$2:$A$101,C37)&lt;&gt;1),"Unknown/duplicate plan ID",IF(AND(C37&lt;&gt;"",COUNTIFS('Visit Plan'!$A$2:$A$101,C37,'Visit Plan'!$C$2:$C$101,D37)=0),"Lift does not match plan","OK")))))))</x:f>
      </x:c>
      <x:c r="K37" s="5"/>
    </x:row>
    <x:row r="38">
      <x:c r="E38" s="5"/>
      <x:c r="I38" t="str">
        <x:f>IF(A38="","",IF(COUNTIF($A$2:$A$101,A38)&gt;1,"Duplicate log ID",IF(NOT(ISNUMBER(E38)),"Missing/invalid visit date",IF(AND(K38&lt;&gt;"",OR(NOT(ISNUMBER(K38)),K38&lt;E38)),"Check departure date",IF(AND(B38="Planned AMC",C38=""),"Missing plan ID",IF(AND(C38&lt;&gt;"",COUNTIF('Visit Plan'!$A$2:$A$101,C38)&lt;&gt;1),"Unknown/duplicate plan ID",IF(AND(C38&lt;&gt;"",COUNTIFS('Visit Plan'!$A$2:$A$101,C38,'Visit Plan'!$C$2:$C$101,D38)=0),"Lift does not match plan","OK")))))))</x:f>
      </x:c>
      <x:c r="K38" s="5"/>
    </x:row>
    <x:row r="39">
      <x:c r="E39" s="5"/>
      <x:c r="I39" t="str">
        <x:f>IF(A39="","",IF(COUNTIF($A$2:$A$101,A39)&gt;1,"Duplicate log ID",IF(NOT(ISNUMBER(E39)),"Missing/invalid visit date",IF(AND(K39&lt;&gt;"",OR(NOT(ISNUMBER(K39)),K39&lt;E39)),"Check departure date",IF(AND(B39="Planned AMC",C39=""),"Missing plan ID",IF(AND(C39&lt;&gt;"",COUNTIF('Visit Plan'!$A$2:$A$101,C39)&lt;&gt;1),"Unknown/duplicate plan ID",IF(AND(C39&lt;&gt;"",COUNTIFS('Visit Plan'!$A$2:$A$101,C39,'Visit Plan'!$C$2:$C$101,D39)=0),"Lift does not match plan","OK")))))))</x:f>
      </x:c>
      <x:c r="K39" s="5"/>
    </x:row>
    <x:row r="40">
      <x:c r="E40" s="5"/>
      <x:c r="I40" t="str">
        <x:f>IF(A40="","",IF(COUNTIF($A$2:$A$101,A40)&gt;1,"Duplicate log ID",IF(NOT(ISNUMBER(E40)),"Missing/invalid visit date",IF(AND(K40&lt;&gt;"",OR(NOT(ISNUMBER(K40)),K40&lt;E40)),"Check departure date",IF(AND(B40="Planned AMC",C40=""),"Missing plan ID",IF(AND(C40&lt;&gt;"",COUNTIF('Visit Plan'!$A$2:$A$101,C40)&lt;&gt;1),"Unknown/duplicate plan ID",IF(AND(C40&lt;&gt;"",COUNTIFS('Visit Plan'!$A$2:$A$101,C40,'Visit Plan'!$C$2:$C$101,D40)=0),"Lift does not match plan","OK")))))))</x:f>
      </x:c>
      <x:c r="K40" s="5"/>
    </x:row>
    <x:row r="41">
      <x:c r="E41" s="5"/>
      <x:c r="I41" t="str">
        <x:f>IF(A41="","",IF(COUNTIF($A$2:$A$101,A41)&gt;1,"Duplicate log ID",IF(NOT(ISNUMBER(E41)),"Missing/invalid visit date",IF(AND(K41&lt;&gt;"",OR(NOT(ISNUMBER(K41)),K41&lt;E41)),"Check departure date",IF(AND(B41="Planned AMC",C41=""),"Missing plan ID",IF(AND(C41&lt;&gt;"",COUNTIF('Visit Plan'!$A$2:$A$101,C41)&lt;&gt;1),"Unknown/duplicate plan ID",IF(AND(C41&lt;&gt;"",COUNTIFS('Visit Plan'!$A$2:$A$101,C41,'Visit Plan'!$C$2:$C$101,D41)=0),"Lift does not match plan","OK")))))))</x:f>
      </x:c>
      <x:c r="K41" s="5"/>
    </x:row>
    <x:row r="42">
      <x:c r="E42" s="5"/>
      <x:c r="I42" t="str">
        <x:f>IF(A42="","",IF(COUNTIF($A$2:$A$101,A42)&gt;1,"Duplicate log ID",IF(NOT(ISNUMBER(E42)),"Missing/invalid visit date",IF(AND(K42&lt;&gt;"",OR(NOT(ISNUMBER(K42)),K42&lt;E42)),"Check departure date",IF(AND(B42="Planned AMC",C42=""),"Missing plan ID",IF(AND(C42&lt;&gt;"",COUNTIF('Visit Plan'!$A$2:$A$101,C42)&lt;&gt;1),"Unknown/duplicate plan ID",IF(AND(C42&lt;&gt;"",COUNTIFS('Visit Plan'!$A$2:$A$101,C42,'Visit Plan'!$C$2:$C$101,D42)=0),"Lift does not match plan","OK")))))))</x:f>
      </x:c>
      <x:c r="K42" s="5"/>
    </x:row>
    <x:row r="43">
      <x:c r="E43" s="5"/>
      <x:c r="I43" t="str">
        <x:f>IF(A43="","",IF(COUNTIF($A$2:$A$101,A43)&gt;1,"Duplicate log ID",IF(NOT(ISNUMBER(E43)),"Missing/invalid visit date",IF(AND(K43&lt;&gt;"",OR(NOT(ISNUMBER(K43)),K43&lt;E43)),"Check departure date",IF(AND(B43="Planned AMC",C43=""),"Missing plan ID",IF(AND(C43&lt;&gt;"",COUNTIF('Visit Plan'!$A$2:$A$101,C43)&lt;&gt;1),"Unknown/duplicate plan ID",IF(AND(C43&lt;&gt;"",COUNTIFS('Visit Plan'!$A$2:$A$101,C43,'Visit Plan'!$C$2:$C$101,D43)=0),"Lift does not match plan","OK")))))))</x:f>
      </x:c>
      <x:c r="K43" s="5"/>
    </x:row>
    <x:row r="44">
      <x:c r="E44" s="5"/>
      <x:c r="I44" t="str">
        <x:f>IF(A44="","",IF(COUNTIF($A$2:$A$101,A44)&gt;1,"Duplicate log ID",IF(NOT(ISNUMBER(E44)),"Missing/invalid visit date",IF(AND(K44&lt;&gt;"",OR(NOT(ISNUMBER(K44)),K44&lt;E44)),"Check departure date",IF(AND(B44="Planned AMC",C44=""),"Missing plan ID",IF(AND(C44&lt;&gt;"",COUNTIF('Visit Plan'!$A$2:$A$101,C44)&lt;&gt;1),"Unknown/duplicate plan ID",IF(AND(C44&lt;&gt;"",COUNTIFS('Visit Plan'!$A$2:$A$101,C44,'Visit Plan'!$C$2:$C$101,D44)=0),"Lift does not match plan","OK")))))))</x:f>
      </x:c>
      <x:c r="K44" s="5"/>
    </x:row>
    <x:row r="45">
      <x:c r="E45" s="5"/>
      <x:c r="I45" t="str">
        <x:f>IF(A45="","",IF(COUNTIF($A$2:$A$101,A45)&gt;1,"Duplicate log ID",IF(NOT(ISNUMBER(E45)),"Missing/invalid visit date",IF(AND(K45&lt;&gt;"",OR(NOT(ISNUMBER(K45)),K45&lt;E45)),"Check departure date",IF(AND(B45="Planned AMC",C45=""),"Missing plan ID",IF(AND(C45&lt;&gt;"",COUNTIF('Visit Plan'!$A$2:$A$101,C45)&lt;&gt;1),"Unknown/duplicate plan ID",IF(AND(C45&lt;&gt;"",COUNTIFS('Visit Plan'!$A$2:$A$101,C45,'Visit Plan'!$C$2:$C$101,D45)=0),"Lift does not match plan","OK")))))))</x:f>
      </x:c>
      <x:c r="K45" s="5"/>
    </x:row>
    <x:row r="46">
      <x:c r="E46" s="5"/>
      <x:c r="I46" t="str">
        <x:f>IF(A46="","",IF(COUNTIF($A$2:$A$101,A46)&gt;1,"Duplicate log ID",IF(NOT(ISNUMBER(E46)),"Missing/invalid visit date",IF(AND(K46&lt;&gt;"",OR(NOT(ISNUMBER(K46)),K46&lt;E46)),"Check departure date",IF(AND(B46="Planned AMC",C46=""),"Missing plan ID",IF(AND(C46&lt;&gt;"",COUNTIF('Visit Plan'!$A$2:$A$101,C46)&lt;&gt;1),"Unknown/duplicate plan ID",IF(AND(C46&lt;&gt;"",COUNTIFS('Visit Plan'!$A$2:$A$101,C46,'Visit Plan'!$C$2:$C$101,D46)=0),"Lift does not match plan","OK")))))))</x:f>
      </x:c>
      <x:c r="K46" s="5"/>
    </x:row>
    <x:row r="47">
      <x:c r="E47" s="5"/>
      <x:c r="I47" t="str">
        <x:f>IF(A47="","",IF(COUNTIF($A$2:$A$101,A47)&gt;1,"Duplicate log ID",IF(NOT(ISNUMBER(E47)),"Missing/invalid visit date",IF(AND(K47&lt;&gt;"",OR(NOT(ISNUMBER(K47)),K47&lt;E47)),"Check departure date",IF(AND(B47="Planned AMC",C47=""),"Missing plan ID",IF(AND(C47&lt;&gt;"",COUNTIF('Visit Plan'!$A$2:$A$101,C47)&lt;&gt;1),"Unknown/duplicate plan ID",IF(AND(C47&lt;&gt;"",COUNTIFS('Visit Plan'!$A$2:$A$101,C47,'Visit Plan'!$C$2:$C$101,D47)=0),"Lift does not match plan","OK")))))))</x:f>
      </x:c>
      <x:c r="K47" s="5"/>
    </x:row>
    <x:row r="48">
      <x:c r="E48" s="5"/>
      <x:c r="I48" t="str">
        <x:f>IF(A48="","",IF(COUNTIF($A$2:$A$101,A48)&gt;1,"Duplicate log ID",IF(NOT(ISNUMBER(E48)),"Missing/invalid visit date",IF(AND(K48&lt;&gt;"",OR(NOT(ISNUMBER(K48)),K48&lt;E48)),"Check departure date",IF(AND(B48="Planned AMC",C48=""),"Missing plan ID",IF(AND(C48&lt;&gt;"",COUNTIF('Visit Plan'!$A$2:$A$101,C48)&lt;&gt;1),"Unknown/duplicate plan ID",IF(AND(C48&lt;&gt;"",COUNTIFS('Visit Plan'!$A$2:$A$101,C48,'Visit Plan'!$C$2:$C$101,D48)=0),"Lift does not match plan","OK")))))))</x:f>
      </x:c>
      <x:c r="K48" s="5"/>
    </x:row>
    <x:row r="49">
      <x:c r="E49" s="5"/>
      <x:c r="I49" t="str">
        <x:f>IF(A49="","",IF(COUNTIF($A$2:$A$101,A49)&gt;1,"Duplicate log ID",IF(NOT(ISNUMBER(E49)),"Missing/invalid visit date",IF(AND(K49&lt;&gt;"",OR(NOT(ISNUMBER(K49)),K49&lt;E49)),"Check departure date",IF(AND(B49="Planned AMC",C49=""),"Missing plan ID",IF(AND(C49&lt;&gt;"",COUNTIF('Visit Plan'!$A$2:$A$101,C49)&lt;&gt;1),"Unknown/duplicate plan ID",IF(AND(C49&lt;&gt;"",COUNTIFS('Visit Plan'!$A$2:$A$101,C49,'Visit Plan'!$C$2:$C$101,D49)=0),"Lift does not match plan","OK")))))))</x:f>
      </x:c>
      <x:c r="K49" s="5"/>
    </x:row>
    <x:row r="50">
      <x:c r="E50" s="5"/>
      <x:c r="I50" t="str">
        <x:f>IF(A50="","",IF(COUNTIF($A$2:$A$101,A50)&gt;1,"Duplicate log ID",IF(NOT(ISNUMBER(E50)),"Missing/invalid visit date",IF(AND(K50&lt;&gt;"",OR(NOT(ISNUMBER(K50)),K50&lt;E50)),"Check departure date",IF(AND(B50="Planned AMC",C50=""),"Missing plan ID",IF(AND(C50&lt;&gt;"",COUNTIF('Visit Plan'!$A$2:$A$101,C50)&lt;&gt;1),"Unknown/duplicate plan ID",IF(AND(C50&lt;&gt;"",COUNTIFS('Visit Plan'!$A$2:$A$101,C50,'Visit Plan'!$C$2:$C$101,D50)=0),"Lift does not match plan","OK")))))))</x:f>
      </x:c>
      <x:c r="K50" s="5"/>
    </x:row>
    <x:row r="51">
      <x:c r="E51" s="5"/>
      <x:c r="I51" t="str">
        <x:f>IF(A51="","",IF(COUNTIF($A$2:$A$101,A51)&gt;1,"Duplicate log ID",IF(NOT(ISNUMBER(E51)),"Missing/invalid visit date",IF(AND(K51&lt;&gt;"",OR(NOT(ISNUMBER(K51)),K51&lt;E51)),"Check departure date",IF(AND(B51="Planned AMC",C51=""),"Missing plan ID",IF(AND(C51&lt;&gt;"",COUNTIF('Visit Plan'!$A$2:$A$101,C51)&lt;&gt;1),"Unknown/duplicate plan ID",IF(AND(C51&lt;&gt;"",COUNTIFS('Visit Plan'!$A$2:$A$101,C51,'Visit Plan'!$C$2:$C$101,D51)=0),"Lift does not match plan","OK")))))))</x:f>
      </x:c>
      <x:c r="K51" s="5"/>
    </x:row>
    <x:row r="52">
      <x:c r="E52" s="5"/>
      <x:c r="I52" t="str">
        <x:f>IF(A52="","",IF(COUNTIF($A$2:$A$101,A52)&gt;1,"Duplicate log ID",IF(NOT(ISNUMBER(E52)),"Missing/invalid visit date",IF(AND(K52&lt;&gt;"",OR(NOT(ISNUMBER(K52)),K52&lt;E52)),"Check departure date",IF(AND(B52="Planned AMC",C52=""),"Missing plan ID",IF(AND(C52&lt;&gt;"",COUNTIF('Visit Plan'!$A$2:$A$101,C52)&lt;&gt;1),"Unknown/duplicate plan ID",IF(AND(C52&lt;&gt;"",COUNTIFS('Visit Plan'!$A$2:$A$101,C52,'Visit Plan'!$C$2:$C$101,D52)=0),"Lift does not match plan","OK")))))))</x:f>
      </x:c>
      <x:c r="K52" s="5"/>
    </x:row>
    <x:row r="53">
      <x:c r="E53" s="5"/>
      <x:c r="I53" t="str">
        <x:f>IF(A53="","",IF(COUNTIF($A$2:$A$101,A53)&gt;1,"Duplicate log ID",IF(NOT(ISNUMBER(E53)),"Missing/invalid visit date",IF(AND(K53&lt;&gt;"",OR(NOT(ISNUMBER(K53)),K53&lt;E53)),"Check departure date",IF(AND(B53="Planned AMC",C53=""),"Missing plan ID",IF(AND(C53&lt;&gt;"",COUNTIF('Visit Plan'!$A$2:$A$101,C53)&lt;&gt;1),"Unknown/duplicate plan ID",IF(AND(C53&lt;&gt;"",COUNTIFS('Visit Plan'!$A$2:$A$101,C53,'Visit Plan'!$C$2:$C$101,D53)=0),"Lift does not match plan","OK")))))))</x:f>
      </x:c>
      <x:c r="K53" s="5"/>
    </x:row>
    <x:row r="54">
      <x:c r="E54" s="5"/>
      <x:c r="I54" t="str">
        <x:f>IF(A54="","",IF(COUNTIF($A$2:$A$101,A54)&gt;1,"Duplicate log ID",IF(NOT(ISNUMBER(E54)),"Missing/invalid visit date",IF(AND(K54&lt;&gt;"",OR(NOT(ISNUMBER(K54)),K54&lt;E54)),"Check departure date",IF(AND(B54="Planned AMC",C54=""),"Missing plan ID",IF(AND(C54&lt;&gt;"",COUNTIF('Visit Plan'!$A$2:$A$101,C54)&lt;&gt;1),"Unknown/duplicate plan ID",IF(AND(C54&lt;&gt;"",COUNTIFS('Visit Plan'!$A$2:$A$101,C54,'Visit Plan'!$C$2:$C$101,D54)=0),"Lift does not match plan","OK")))))))</x:f>
      </x:c>
      <x:c r="K54" s="5"/>
    </x:row>
    <x:row r="55">
      <x:c r="E55" s="5"/>
      <x:c r="I55" t="str">
        <x:f>IF(A55="","",IF(COUNTIF($A$2:$A$101,A55)&gt;1,"Duplicate log ID",IF(NOT(ISNUMBER(E55)),"Missing/invalid visit date",IF(AND(K55&lt;&gt;"",OR(NOT(ISNUMBER(K55)),K55&lt;E55)),"Check departure date",IF(AND(B55="Planned AMC",C55=""),"Missing plan ID",IF(AND(C55&lt;&gt;"",COUNTIF('Visit Plan'!$A$2:$A$101,C55)&lt;&gt;1),"Unknown/duplicate plan ID",IF(AND(C55&lt;&gt;"",COUNTIFS('Visit Plan'!$A$2:$A$101,C55,'Visit Plan'!$C$2:$C$101,D55)=0),"Lift does not match plan","OK")))))))</x:f>
      </x:c>
      <x:c r="K55" s="5"/>
    </x:row>
    <x:row r="56">
      <x:c r="E56" s="5"/>
      <x:c r="I56" t="str">
        <x:f>IF(A56="","",IF(COUNTIF($A$2:$A$101,A56)&gt;1,"Duplicate log ID",IF(NOT(ISNUMBER(E56)),"Missing/invalid visit date",IF(AND(K56&lt;&gt;"",OR(NOT(ISNUMBER(K56)),K56&lt;E56)),"Check departure date",IF(AND(B56="Planned AMC",C56=""),"Missing plan ID",IF(AND(C56&lt;&gt;"",COUNTIF('Visit Plan'!$A$2:$A$101,C56)&lt;&gt;1),"Unknown/duplicate plan ID",IF(AND(C56&lt;&gt;"",COUNTIFS('Visit Plan'!$A$2:$A$101,C56,'Visit Plan'!$C$2:$C$101,D56)=0),"Lift does not match plan","OK")))))))</x:f>
      </x:c>
      <x:c r="K56" s="5"/>
    </x:row>
    <x:row r="57">
      <x:c r="E57" s="5"/>
      <x:c r="I57" t="str">
        <x:f>IF(A57="","",IF(COUNTIF($A$2:$A$101,A57)&gt;1,"Duplicate log ID",IF(NOT(ISNUMBER(E57)),"Missing/invalid visit date",IF(AND(K57&lt;&gt;"",OR(NOT(ISNUMBER(K57)),K57&lt;E57)),"Check departure date",IF(AND(B57="Planned AMC",C57=""),"Missing plan ID",IF(AND(C57&lt;&gt;"",COUNTIF('Visit Plan'!$A$2:$A$101,C57)&lt;&gt;1),"Unknown/duplicate plan ID",IF(AND(C57&lt;&gt;"",COUNTIFS('Visit Plan'!$A$2:$A$101,C57,'Visit Plan'!$C$2:$C$101,D57)=0),"Lift does not match plan","OK")))))))</x:f>
      </x:c>
      <x:c r="K57" s="5"/>
    </x:row>
    <x:row r="58">
      <x:c r="E58" s="5"/>
      <x:c r="I58" t="str">
        <x:f>IF(A58="","",IF(COUNTIF($A$2:$A$101,A58)&gt;1,"Duplicate log ID",IF(NOT(ISNUMBER(E58)),"Missing/invalid visit date",IF(AND(K58&lt;&gt;"",OR(NOT(ISNUMBER(K58)),K58&lt;E58)),"Check departure date",IF(AND(B58="Planned AMC",C58=""),"Missing plan ID",IF(AND(C58&lt;&gt;"",COUNTIF('Visit Plan'!$A$2:$A$101,C58)&lt;&gt;1),"Unknown/duplicate plan ID",IF(AND(C58&lt;&gt;"",COUNTIFS('Visit Plan'!$A$2:$A$101,C58,'Visit Plan'!$C$2:$C$101,D58)=0),"Lift does not match plan","OK")))))))</x:f>
      </x:c>
      <x:c r="K58" s="5"/>
    </x:row>
    <x:row r="59">
      <x:c r="E59" s="5"/>
      <x:c r="I59" t="str">
        <x:f>IF(A59="","",IF(COUNTIF($A$2:$A$101,A59)&gt;1,"Duplicate log ID",IF(NOT(ISNUMBER(E59)),"Missing/invalid visit date",IF(AND(K59&lt;&gt;"",OR(NOT(ISNUMBER(K59)),K59&lt;E59)),"Check departure date",IF(AND(B59="Planned AMC",C59=""),"Missing plan ID",IF(AND(C59&lt;&gt;"",COUNTIF('Visit Plan'!$A$2:$A$101,C59)&lt;&gt;1),"Unknown/duplicate plan ID",IF(AND(C59&lt;&gt;"",COUNTIFS('Visit Plan'!$A$2:$A$101,C59,'Visit Plan'!$C$2:$C$101,D59)=0),"Lift does not match plan","OK")))))))</x:f>
      </x:c>
      <x:c r="K59" s="5"/>
    </x:row>
    <x:row r="60">
      <x:c r="E60" s="5"/>
      <x:c r="I60" t="str">
        <x:f>IF(A60="","",IF(COUNTIF($A$2:$A$101,A60)&gt;1,"Duplicate log ID",IF(NOT(ISNUMBER(E60)),"Missing/invalid visit date",IF(AND(K60&lt;&gt;"",OR(NOT(ISNUMBER(K60)),K60&lt;E60)),"Check departure date",IF(AND(B60="Planned AMC",C60=""),"Missing plan ID",IF(AND(C60&lt;&gt;"",COUNTIF('Visit Plan'!$A$2:$A$101,C60)&lt;&gt;1),"Unknown/duplicate plan ID",IF(AND(C60&lt;&gt;"",COUNTIFS('Visit Plan'!$A$2:$A$101,C60,'Visit Plan'!$C$2:$C$101,D60)=0),"Lift does not match plan","OK")))))))</x:f>
      </x:c>
      <x:c r="K60" s="5"/>
    </x:row>
    <x:row r="61">
      <x:c r="E61" s="5"/>
      <x:c r="I61" t="str">
        <x:f>IF(A61="","",IF(COUNTIF($A$2:$A$101,A61)&gt;1,"Duplicate log ID",IF(NOT(ISNUMBER(E61)),"Missing/invalid visit date",IF(AND(K61&lt;&gt;"",OR(NOT(ISNUMBER(K61)),K61&lt;E61)),"Check departure date",IF(AND(B61="Planned AMC",C61=""),"Missing plan ID",IF(AND(C61&lt;&gt;"",COUNTIF('Visit Plan'!$A$2:$A$101,C61)&lt;&gt;1),"Unknown/duplicate plan ID",IF(AND(C61&lt;&gt;"",COUNTIFS('Visit Plan'!$A$2:$A$101,C61,'Visit Plan'!$C$2:$C$101,D61)=0),"Lift does not match plan","OK")))))))</x:f>
      </x:c>
      <x:c r="K61" s="5"/>
    </x:row>
    <x:row r="62">
      <x:c r="E62" s="5"/>
      <x:c r="I62" t="str">
        <x:f>IF(A62="","",IF(COUNTIF($A$2:$A$101,A62)&gt;1,"Duplicate log ID",IF(NOT(ISNUMBER(E62)),"Missing/invalid visit date",IF(AND(K62&lt;&gt;"",OR(NOT(ISNUMBER(K62)),K62&lt;E62)),"Check departure date",IF(AND(B62="Planned AMC",C62=""),"Missing plan ID",IF(AND(C62&lt;&gt;"",COUNTIF('Visit Plan'!$A$2:$A$101,C62)&lt;&gt;1),"Unknown/duplicate plan ID",IF(AND(C62&lt;&gt;"",COUNTIFS('Visit Plan'!$A$2:$A$101,C62,'Visit Plan'!$C$2:$C$101,D62)=0),"Lift does not match plan","OK")))))))</x:f>
      </x:c>
      <x:c r="K62" s="5"/>
    </x:row>
    <x:row r="63">
      <x:c r="E63" s="5"/>
      <x:c r="I63" t="str">
        <x:f>IF(A63="","",IF(COUNTIF($A$2:$A$101,A63)&gt;1,"Duplicate log ID",IF(NOT(ISNUMBER(E63)),"Missing/invalid visit date",IF(AND(K63&lt;&gt;"",OR(NOT(ISNUMBER(K63)),K63&lt;E63)),"Check departure date",IF(AND(B63="Planned AMC",C63=""),"Missing plan ID",IF(AND(C63&lt;&gt;"",COUNTIF('Visit Plan'!$A$2:$A$101,C63)&lt;&gt;1),"Unknown/duplicate plan ID",IF(AND(C63&lt;&gt;"",COUNTIFS('Visit Plan'!$A$2:$A$101,C63,'Visit Plan'!$C$2:$C$101,D63)=0),"Lift does not match plan","OK")))))))</x:f>
      </x:c>
      <x:c r="K63" s="5"/>
    </x:row>
    <x:row r="64">
      <x:c r="E64" s="5"/>
      <x:c r="I64" t="str">
        <x:f>IF(A64="","",IF(COUNTIF($A$2:$A$101,A64)&gt;1,"Duplicate log ID",IF(NOT(ISNUMBER(E64)),"Missing/invalid visit date",IF(AND(K64&lt;&gt;"",OR(NOT(ISNUMBER(K64)),K64&lt;E64)),"Check departure date",IF(AND(B64="Planned AMC",C64=""),"Missing plan ID",IF(AND(C64&lt;&gt;"",COUNTIF('Visit Plan'!$A$2:$A$101,C64)&lt;&gt;1),"Unknown/duplicate plan ID",IF(AND(C64&lt;&gt;"",COUNTIFS('Visit Plan'!$A$2:$A$101,C64,'Visit Plan'!$C$2:$C$101,D64)=0),"Lift does not match plan","OK")))))))</x:f>
      </x:c>
      <x:c r="K64" s="5"/>
    </x:row>
    <x:row r="65">
      <x:c r="E65" s="5"/>
      <x:c r="I65" t="str">
        <x:f>IF(A65="","",IF(COUNTIF($A$2:$A$101,A65)&gt;1,"Duplicate log ID",IF(NOT(ISNUMBER(E65)),"Missing/invalid visit date",IF(AND(K65&lt;&gt;"",OR(NOT(ISNUMBER(K65)),K65&lt;E65)),"Check departure date",IF(AND(B65="Planned AMC",C65=""),"Missing plan ID",IF(AND(C65&lt;&gt;"",COUNTIF('Visit Plan'!$A$2:$A$101,C65)&lt;&gt;1),"Unknown/duplicate plan ID",IF(AND(C65&lt;&gt;"",COUNTIFS('Visit Plan'!$A$2:$A$101,C65,'Visit Plan'!$C$2:$C$101,D65)=0),"Lift does not match plan","OK")))))))</x:f>
      </x:c>
      <x:c r="K65" s="5"/>
    </x:row>
    <x:row r="66">
      <x:c r="E66" s="5"/>
      <x:c r="I66" t="str">
        <x:f>IF(A66="","",IF(COUNTIF($A$2:$A$101,A66)&gt;1,"Duplicate log ID",IF(NOT(ISNUMBER(E66)),"Missing/invalid visit date",IF(AND(K66&lt;&gt;"",OR(NOT(ISNUMBER(K66)),K66&lt;E66)),"Check departure date",IF(AND(B66="Planned AMC",C66=""),"Missing plan ID",IF(AND(C66&lt;&gt;"",COUNTIF('Visit Plan'!$A$2:$A$101,C66)&lt;&gt;1),"Unknown/duplicate plan ID",IF(AND(C66&lt;&gt;"",COUNTIFS('Visit Plan'!$A$2:$A$101,C66,'Visit Plan'!$C$2:$C$101,D66)=0),"Lift does not match plan","OK")))))))</x:f>
      </x:c>
      <x:c r="K66" s="5"/>
    </x:row>
    <x:row r="67">
      <x:c r="E67" s="5"/>
      <x:c r="I67" t="str">
        <x:f>IF(A67="","",IF(COUNTIF($A$2:$A$101,A67)&gt;1,"Duplicate log ID",IF(NOT(ISNUMBER(E67)),"Missing/invalid visit date",IF(AND(K67&lt;&gt;"",OR(NOT(ISNUMBER(K67)),K67&lt;E67)),"Check departure date",IF(AND(B67="Planned AMC",C67=""),"Missing plan ID",IF(AND(C67&lt;&gt;"",COUNTIF('Visit Plan'!$A$2:$A$101,C67)&lt;&gt;1),"Unknown/duplicate plan ID",IF(AND(C67&lt;&gt;"",COUNTIFS('Visit Plan'!$A$2:$A$101,C67,'Visit Plan'!$C$2:$C$101,D67)=0),"Lift does not match plan","OK")))))))</x:f>
      </x:c>
      <x:c r="K67" s="5"/>
    </x:row>
    <x:row r="68">
      <x:c r="E68" s="5"/>
      <x:c r="I68" t="str">
        <x:f>IF(A68="","",IF(COUNTIF($A$2:$A$101,A68)&gt;1,"Duplicate log ID",IF(NOT(ISNUMBER(E68)),"Missing/invalid visit date",IF(AND(K68&lt;&gt;"",OR(NOT(ISNUMBER(K68)),K68&lt;E68)),"Check departure date",IF(AND(B68="Planned AMC",C68=""),"Missing plan ID",IF(AND(C68&lt;&gt;"",COUNTIF('Visit Plan'!$A$2:$A$101,C68)&lt;&gt;1),"Unknown/duplicate plan ID",IF(AND(C68&lt;&gt;"",COUNTIFS('Visit Plan'!$A$2:$A$101,C68,'Visit Plan'!$C$2:$C$101,D68)=0),"Lift does not match plan","OK")))))))</x:f>
      </x:c>
      <x:c r="K68" s="5"/>
    </x:row>
    <x:row r="69">
      <x:c r="E69" s="5"/>
      <x:c r="I69" t="str">
        <x:f>IF(A69="","",IF(COUNTIF($A$2:$A$101,A69)&gt;1,"Duplicate log ID",IF(NOT(ISNUMBER(E69)),"Missing/invalid visit date",IF(AND(K69&lt;&gt;"",OR(NOT(ISNUMBER(K69)),K69&lt;E69)),"Check departure date",IF(AND(B69="Planned AMC",C69=""),"Missing plan ID",IF(AND(C69&lt;&gt;"",COUNTIF('Visit Plan'!$A$2:$A$101,C69)&lt;&gt;1),"Unknown/duplicate plan ID",IF(AND(C69&lt;&gt;"",COUNTIFS('Visit Plan'!$A$2:$A$101,C69,'Visit Plan'!$C$2:$C$101,D69)=0),"Lift does not match plan","OK")))))))</x:f>
      </x:c>
      <x:c r="K69" s="5"/>
    </x:row>
    <x:row r="70">
      <x:c r="E70" s="5"/>
      <x:c r="I70" t="str">
        <x:f>IF(A70="","",IF(COUNTIF($A$2:$A$101,A70)&gt;1,"Duplicate log ID",IF(NOT(ISNUMBER(E70)),"Missing/invalid visit date",IF(AND(K70&lt;&gt;"",OR(NOT(ISNUMBER(K70)),K70&lt;E70)),"Check departure date",IF(AND(B70="Planned AMC",C70=""),"Missing plan ID",IF(AND(C70&lt;&gt;"",COUNTIF('Visit Plan'!$A$2:$A$101,C70)&lt;&gt;1),"Unknown/duplicate plan ID",IF(AND(C70&lt;&gt;"",COUNTIFS('Visit Plan'!$A$2:$A$101,C70,'Visit Plan'!$C$2:$C$101,D70)=0),"Lift does not match plan","OK")))))))</x:f>
      </x:c>
      <x:c r="K70" s="5"/>
    </x:row>
    <x:row r="71">
      <x:c r="E71" s="5"/>
      <x:c r="I71" t="str">
        <x:f>IF(A71="","",IF(COUNTIF($A$2:$A$101,A71)&gt;1,"Duplicate log ID",IF(NOT(ISNUMBER(E71)),"Missing/invalid visit date",IF(AND(K71&lt;&gt;"",OR(NOT(ISNUMBER(K71)),K71&lt;E71)),"Check departure date",IF(AND(B71="Planned AMC",C71=""),"Missing plan ID",IF(AND(C71&lt;&gt;"",COUNTIF('Visit Plan'!$A$2:$A$101,C71)&lt;&gt;1),"Unknown/duplicate plan ID",IF(AND(C71&lt;&gt;"",COUNTIFS('Visit Plan'!$A$2:$A$101,C71,'Visit Plan'!$C$2:$C$101,D71)=0),"Lift does not match plan","OK")))))))</x:f>
      </x:c>
      <x:c r="K71" s="5"/>
    </x:row>
    <x:row r="72">
      <x:c r="E72" s="5"/>
      <x:c r="I72" t="str">
        <x:f>IF(A72="","",IF(COUNTIF($A$2:$A$101,A72)&gt;1,"Duplicate log ID",IF(NOT(ISNUMBER(E72)),"Missing/invalid visit date",IF(AND(K72&lt;&gt;"",OR(NOT(ISNUMBER(K72)),K72&lt;E72)),"Check departure date",IF(AND(B72="Planned AMC",C72=""),"Missing plan ID",IF(AND(C72&lt;&gt;"",COUNTIF('Visit Plan'!$A$2:$A$101,C72)&lt;&gt;1),"Unknown/duplicate plan ID",IF(AND(C72&lt;&gt;"",COUNTIFS('Visit Plan'!$A$2:$A$101,C72,'Visit Plan'!$C$2:$C$101,D72)=0),"Lift does not match plan","OK")))))))</x:f>
      </x:c>
      <x:c r="K72" s="5"/>
    </x:row>
    <x:row r="73">
      <x:c r="E73" s="5"/>
      <x:c r="I73" t="str">
        <x:f>IF(A73="","",IF(COUNTIF($A$2:$A$101,A73)&gt;1,"Duplicate log ID",IF(NOT(ISNUMBER(E73)),"Missing/invalid visit date",IF(AND(K73&lt;&gt;"",OR(NOT(ISNUMBER(K73)),K73&lt;E73)),"Check departure date",IF(AND(B73="Planned AMC",C73=""),"Missing plan ID",IF(AND(C73&lt;&gt;"",COUNTIF('Visit Plan'!$A$2:$A$101,C73)&lt;&gt;1),"Unknown/duplicate plan ID",IF(AND(C73&lt;&gt;"",COUNTIFS('Visit Plan'!$A$2:$A$101,C73,'Visit Plan'!$C$2:$C$101,D73)=0),"Lift does not match plan","OK")))))))</x:f>
      </x:c>
      <x:c r="K73" s="5"/>
    </x:row>
    <x:row r="74">
      <x:c r="E74" s="5"/>
      <x:c r="I74" t="str">
        <x:f>IF(A74="","",IF(COUNTIF($A$2:$A$101,A74)&gt;1,"Duplicate log ID",IF(NOT(ISNUMBER(E74)),"Missing/invalid visit date",IF(AND(K74&lt;&gt;"",OR(NOT(ISNUMBER(K74)),K74&lt;E74)),"Check departure date",IF(AND(B74="Planned AMC",C74=""),"Missing plan ID",IF(AND(C74&lt;&gt;"",COUNTIF('Visit Plan'!$A$2:$A$101,C74)&lt;&gt;1),"Unknown/duplicate plan ID",IF(AND(C74&lt;&gt;"",COUNTIFS('Visit Plan'!$A$2:$A$101,C74,'Visit Plan'!$C$2:$C$101,D74)=0),"Lift does not match plan","OK")))))))</x:f>
      </x:c>
      <x:c r="K74" s="5"/>
    </x:row>
    <x:row r="75">
      <x:c r="E75" s="5"/>
      <x:c r="I75" t="str">
        <x:f>IF(A75="","",IF(COUNTIF($A$2:$A$101,A75)&gt;1,"Duplicate log ID",IF(NOT(ISNUMBER(E75)),"Missing/invalid visit date",IF(AND(K75&lt;&gt;"",OR(NOT(ISNUMBER(K75)),K75&lt;E75)),"Check departure date",IF(AND(B75="Planned AMC",C75=""),"Missing plan ID",IF(AND(C75&lt;&gt;"",COUNTIF('Visit Plan'!$A$2:$A$101,C75)&lt;&gt;1),"Unknown/duplicate plan ID",IF(AND(C75&lt;&gt;"",COUNTIFS('Visit Plan'!$A$2:$A$101,C75,'Visit Plan'!$C$2:$C$101,D75)=0),"Lift does not match plan","OK")))))))</x:f>
      </x:c>
      <x:c r="K75" s="5"/>
    </x:row>
    <x:row r="76">
      <x:c r="E76" s="5"/>
      <x:c r="I76" t="str">
        <x:f>IF(A76="","",IF(COUNTIF($A$2:$A$101,A76)&gt;1,"Duplicate log ID",IF(NOT(ISNUMBER(E76)),"Missing/invalid visit date",IF(AND(K76&lt;&gt;"",OR(NOT(ISNUMBER(K76)),K76&lt;E76)),"Check departure date",IF(AND(B76="Planned AMC",C76=""),"Missing plan ID",IF(AND(C76&lt;&gt;"",COUNTIF('Visit Plan'!$A$2:$A$101,C76)&lt;&gt;1),"Unknown/duplicate plan ID",IF(AND(C76&lt;&gt;"",COUNTIFS('Visit Plan'!$A$2:$A$101,C76,'Visit Plan'!$C$2:$C$101,D76)=0),"Lift does not match plan","OK")))))))</x:f>
      </x:c>
      <x:c r="K76" s="5"/>
    </x:row>
    <x:row r="77">
      <x:c r="E77" s="5"/>
      <x:c r="I77" t="str">
        <x:f>IF(A77="","",IF(COUNTIF($A$2:$A$101,A77)&gt;1,"Duplicate log ID",IF(NOT(ISNUMBER(E77)),"Missing/invalid visit date",IF(AND(K77&lt;&gt;"",OR(NOT(ISNUMBER(K77)),K77&lt;E77)),"Check departure date",IF(AND(B77="Planned AMC",C77=""),"Missing plan ID",IF(AND(C77&lt;&gt;"",COUNTIF('Visit Plan'!$A$2:$A$101,C77)&lt;&gt;1),"Unknown/duplicate plan ID",IF(AND(C77&lt;&gt;"",COUNTIFS('Visit Plan'!$A$2:$A$101,C77,'Visit Plan'!$C$2:$C$101,D77)=0),"Lift does not match plan","OK")))))))</x:f>
      </x:c>
      <x:c r="K77" s="5"/>
    </x:row>
    <x:row r="78">
      <x:c r="E78" s="5"/>
      <x:c r="I78" t="str">
        <x:f>IF(A78="","",IF(COUNTIF($A$2:$A$101,A78)&gt;1,"Duplicate log ID",IF(NOT(ISNUMBER(E78)),"Missing/invalid visit date",IF(AND(K78&lt;&gt;"",OR(NOT(ISNUMBER(K78)),K78&lt;E78)),"Check departure date",IF(AND(B78="Planned AMC",C78=""),"Missing plan ID",IF(AND(C78&lt;&gt;"",COUNTIF('Visit Plan'!$A$2:$A$101,C78)&lt;&gt;1),"Unknown/duplicate plan ID",IF(AND(C78&lt;&gt;"",COUNTIFS('Visit Plan'!$A$2:$A$101,C78,'Visit Plan'!$C$2:$C$101,D78)=0),"Lift does not match plan","OK")))))))</x:f>
      </x:c>
      <x:c r="K78" s="5"/>
    </x:row>
    <x:row r="79">
      <x:c r="E79" s="5"/>
      <x:c r="I79" t="str">
        <x:f>IF(A79="","",IF(COUNTIF($A$2:$A$101,A79)&gt;1,"Duplicate log ID",IF(NOT(ISNUMBER(E79)),"Missing/invalid visit date",IF(AND(K79&lt;&gt;"",OR(NOT(ISNUMBER(K79)),K79&lt;E79)),"Check departure date",IF(AND(B79="Planned AMC",C79=""),"Missing plan ID",IF(AND(C79&lt;&gt;"",COUNTIF('Visit Plan'!$A$2:$A$101,C79)&lt;&gt;1),"Unknown/duplicate plan ID",IF(AND(C79&lt;&gt;"",COUNTIFS('Visit Plan'!$A$2:$A$101,C79,'Visit Plan'!$C$2:$C$101,D79)=0),"Lift does not match plan","OK")))))))</x:f>
      </x:c>
      <x:c r="K79" s="5"/>
    </x:row>
    <x:row r="80">
      <x:c r="E80" s="5"/>
      <x:c r="I80" t="str">
        <x:f>IF(A80="","",IF(COUNTIF($A$2:$A$101,A80)&gt;1,"Duplicate log ID",IF(NOT(ISNUMBER(E80)),"Missing/invalid visit date",IF(AND(K80&lt;&gt;"",OR(NOT(ISNUMBER(K80)),K80&lt;E80)),"Check departure date",IF(AND(B80="Planned AMC",C80=""),"Missing plan ID",IF(AND(C80&lt;&gt;"",COUNTIF('Visit Plan'!$A$2:$A$101,C80)&lt;&gt;1),"Unknown/duplicate plan ID",IF(AND(C80&lt;&gt;"",COUNTIFS('Visit Plan'!$A$2:$A$101,C80,'Visit Plan'!$C$2:$C$101,D80)=0),"Lift does not match plan","OK")))))))</x:f>
      </x:c>
      <x:c r="K80" s="5"/>
    </x:row>
    <x:row r="81">
      <x:c r="E81" s="5"/>
      <x:c r="I81" t="str">
        <x:f>IF(A81="","",IF(COUNTIF($A$2:$A$101,A81)&gt;1,"Duplicate log ID",IF(NOT(ISNUMBER(E81)),"Missing/invalid visit date",IF(AND(K81&lt;&gt;"",OR(NOT(ISNUMBER(K81)),K81&lt;E81)),"Check departure date",IF(AND(B81="Planned AMC",C81=""),"Missing plan ID",IF(AND(C81&lt;&gt;"",COUNTIF('Visit Plan'!$A$2:$A$101,C81)&lt;&gt;1),"Unknown/duplicate plan ID",IF(AND(C81&lt;&gt;"",COUNTIFS('Visit Plan'!$A$2:$A$101,C81,'Visit Plan'!$C$2:$C$101,D81)=0),"Lift does not match plan","OK")))))))</x:f>
      </x:c>
      <x:c r="K81" s="5"/>
    </x:row>
    <x:row r="82">
      <x:c r="E82" s="5"/>
      <x:c r="I82" t="str">
        <x:f>IF(A82="","",IF(COUNTIF($A$2:$A$101,A82)&gt;1,"Duplicate log ID",IF(NOT(ISNUMBER(E82)),"Missing/invalid visit date",IF(AND(K82&lt;&gt;"",OR(NOT(ISNUMBER(K82)),K82&lt;E82)),"Check departure date",IF(AND(B82="Planned AMC",C82=""),"Missing plan ID",IF(AND(C82&lt;&gt;"",COUNTIF('Visit Plan'!$A$2:$A$101,C82)&lt;&gt;1),"Unknown/duplicate plan ID",IF(AND(C82&lt;&gt;"",COUNTIFS('Visit Plan'!$A$2:$A$101,C82,'Visit Plan'!$C$2:$C$101,D82)=0),"Lift does not match plan","OK")))))))</x:f>
      </x:c>
      <x:c r="K82" s="5"/>
    </x:row>
    <x:row r="83">
      <x:c r="E83" s="5"/>
      <x:c r="I83" t="str">
        <x:f>IF(A83="","",IF(COUNTIF($A$2:$A$101,A83)&gt;1,"Duplicate log ID",IF(NOT(ISNUMBER(E83)),"Missing/invalid visit date",IF(AND(K83&lt;&gt;"",OR(NOT(ISNUMBER(K83)),K83&lt;E83)),"Check departure date",IF(AND(B83="Planned AMC",C83=""),"Missing plan ID",IF(AND(C83&lt;&gt;"",COUNTIF('Visit Plan'!$A$2:$A$101,C83)&lt;&gt;1),"Unknown/duplicate plan ID",IF(AND(C83&lt;&gt;"",COUNTIFS('Visit Plan'!$A$2:$A$101,C83,'Visit Plan'!$C$2:$C$101,D83)=0),"Lift does not match plan","OK")))))))</x:f>
      </x:c>
      <x:c r="K83" s="5"/>
    </x:row>
    <x:row r="84">
      <x:c r="E84" s="5"/>
      <x:c r="I84" t="str">
        <x:f>IF(A84="","",IF(COUNTIF($A$2:$A$101,A84)&gt;1,"Duplicate log ID",IF(NOT(ISNUMBER(E84)),"Missing/invalid visit date",IF(AND(K84&lt;&gt;"",OR(NOT(ISNUMBER(K84)),K84&lt;E84)),"Check departure date",IF(AND(B84="Planned AMC",C84=""),"Missing plan ID",IF(AND(C84&lt;&gt;"",COUNTIF('Visit Plan'!$A$2:$A$101,C84)&lt;&gt;1),"Unknown/duplicate plan ID",IF(AND(C84&lt;&gt;"",COUNTIFS('Visit Plan'!$A$2:$A$101,C84,'Visit Plan'!$C$2:$C$101,D84)=0),"Lift does not match plan","OK")))))))</x:f>
      </x:c>
      <x:c r="K84" s="5"/>
    </x:row>
    <x:row r="85">
      <x:c r="E85" s="5"/>
      <x:c r="I85" t="str">
        <x:f>IF(A85="","",IF(COUNTIF($A$2:$A$101,A85)&gt;1,"Duplicate log ID",IF(NOT(ISNUMBER(E85)),"Missing/invalid visit date",IF(AND(K85&lt;&gt;"",OR(NOT(ISNUMBER(K85)),K85&lt;E85)),"Check departure date",IF(AND(B85="Planned AMC",C85=""),"Missing plan ID",IF(AND(C85&lt;&gt;"",COUNTIF('Visit Plan'!$A$2:$A$101,C85)&lt;&gt;1),"Unknown/duplicate plan ID",IF(AND(C85&lt;&gt;"",COUNTIFS('Visit Plan'!$A$2:$A$101,C85,'Visit Plan'!$C$2:$C$101,D85)=0),"Lift does not match plan","OK")))))))</x:f>
      </x:c>
      <x:c r="K85" s="5"/>
    </x:row>
    <x:row r="86">
      <x:c r="E86" s="5"/>
      <x:c r="I86" t="str">
        <x:f>IF(A86="","",IF(COUNTIF($A$2:$A$101,A86)&gt;1,"Duplicate log ID",IF(NOT(ISNUMBER(E86)),"Missing/invalid visit date",IF(AND(K86&lt;&gt;"",OR(NOT(ISNUMBER(K86)),K86&lt;E86)),"Check departure date",IF(AND(B86="Planned AMC",C86=""),"Missing plan ID",IF(AND(C86&lt;&gt;"",COUNTIF('Visit Plan'!$A$2:$A$101,C86)&lt;&gt;1),"Unknown/duplicate plan ID",IF(AND(C86&lt;&gt;"",COUNTIFS('Visit Plan'!$A$2:$A$101,C86,'Visit Plan'!$C$2:$C$101,D86)=0),"Lift does not match plan","OK")))))))</x:f>
      </x:c>
      <x:c r="K86" s="5"/>
    </x:row>
    <x:row r="87">
      <x:c r="E87" s="5"/>
      <x:c r="I87" t="str">
        <x:f>IF(A87="","",IF(COUNTIF($A$2:$A$101,A87)&gt;1,"Duplicate log ID",IF(NOT(ISNUMBER(E87)),"Missing/invalid visit date",IF(AND(K87&lt;&gt;"",OR(NOT(ISNUMBER(K87)),K87&lt;E87)),"Check departure date",IF(AND(B87="Planned AMC",C87=""),"Missing plan ID",IF(AND(C87&lt;&gt;"",COUNTIF('Visit Plan'!$A$2:$A$101,C87)&lt;&gt;1),"Unknown/duplicate plan ID",IF(AND(C87&lt;&gt;"",COUNTIFS('Visit Plan'!$A$2:$A$101,C87,'Visit Plan'!$C$2:$C$101,D87)=0),"Lift does not match plan","OK")))))))</x:f>
      </x:c>
      <x:c r="K87" s="5"/>
    </x:row>
    <x:row r="88">
      <x:c r="E88" s="5"/>
      <x:c r="I88" t="str">
        <x:f>IF(A88="","",IF(COUNTIF($A$2:$A$101,A88)&gt;1,"Duplicate log ID",IF(NOT(ISNUMBER(E88)),"Missing/invalid visit date",IF(AND(K88&lt;&gt;"",OR(NOT(ISNUMBER(K88)),K88&lt;E88)),"Check departure date",IF(AND(B88="Planned AMC",C88=""),"Missing plan ID",IF(AND(C88&lt;&gt;"",COUNTIF('Visit Plan'!$A$2:$A$101,C88)&lt;&gt;1),"Unknown/duplicate plan ID",IF(AND(C88&lt;&gt;"",COUNTIFS('Visit Plan'!$A$2:$A$101,C88,'Visit Plan'!$C$2:$C$101,D88)=0),"Lift does not match plan","OK")))))))</x:f>
      </x:c>
      <x:c r="K88" s="5"/>
    </x:row>
    <x:row r="89">
      <x:c r="E89" s="5"/>
      <x:c r="I89" t="str">
        <x:f>IF(A89="","",IF(COUNTIF($A$2:$A$101,A89)&gt;1,"Duplicate log ID",IF(NOT(ISNUMBER(E89)),"Missing/invalid visit date",IF(AND(K89&lt;&gt;"",OR(NOT(ISNUMBER(K89)),K89&lt;E89)),"Check departure date",IF(AND(B89="Planned AMC",C89=""),"Missing plan ID",IF(AND(C89&lt;&gt;"",COUNTIF('Visit Plan'!$A$2:$A$101,C89)&lt;&gt;1),"Unknown/duplicate plan ID",IF(AND(C89&lt;&gt;"",COUNTIFS('Visit Plan'!$A$2:$A$101,C89,'Visit Plan'!$C$2:$C$101,D89)=0),"Lift does not match plan","OK")))))))</x:f>
      </x:c>
      <x:c r="K89" s="5"/>
    </x:row>
    <x:row r="90">
      <x:c r="E90" s="5"/>
      <x:c r="I90" t="str">
        <x:f>IF(A90="","",IF(COUNTIF($A$2:$A$101,A90)&gt;1,"Duplicate log ID",IF(NOT(ISNUMBER(E90)),"Missing/invalid visit date",IF(AND(K90&lt;&gt;"",OR(NOT(ISNUMBER(K90)),K90&lt;E90)),"Check departure date",IF(AND(B90="Planned AMC",C90=""),"Missing plan ID",IF(AND(C90&lt;&gt;"",COUNTIF('Visit Plan'!$A$2:$A$101,C90)&lt;&gt;1),"Unknown/duplicate plan ID",IF(AND(C90&lt;&gt;"",COUNTIFS('Visit Plan'!$A$2:$A$101,C90,'Visit Plan'!$C$2:$C$101,D90)=0),"Lift does not match plan","OK")))))))</x:f>
      </x:c>
      <x:c r="K90" s="5"/>
    </x:row>
    <x:row r="91">
      <x:c r="E91" s="5"/>
      <x:c r="I91" t="str">
        <x:f>IF(A91="","",IF(COUNTIF($A$2:$A$101,A91)&gt;1,"Duplicate log ID",IF(NOT(ISNUMBER(E91)),"Missing/invalid visit date",IF(AND(K91&lt;&gt;"",OR(NOT(ISNUMBER(K91)),K91&lt;E91)),"Check departure date",IF(AND(B91="Planned AMC",C91=""),"Missing plan ID",IF(AND(C91&lt;&gt;"",COUNTIF('Visit Plan'!$A$2:$A$101,C91)&lt;&gt;1),"Unknown/duplicate plan ID",IF(AND(C91&lt;&gt;"",COUNTIFS('Visit Plan'!$A$2:$A$101,C91,'Visit Plan'!$C$2:$C$101,D91)=0),"Lift does not match plan","OK")))))))</x:f>
      </x:c>
      <x:c r="K91" s="5"/>
    </x:row>
    <x:row r="92">
      <x:c r="E92" s="5"/>
      <x:c r="I92" t="str">
        <x:f>IF(A92="","",IF(COUNTIF($A$2:$A$101,A92)&gt;1,"Duplicate log ID",IF(NOT(ISNUMBER(E92)),"Missing/invalid visit date",IF(AND(K92&lt;&gt;"",OR(NOT(ISNUMBER(K92)),K92&lt;E92)),"Check departure date",IF(AND(B92="Planned AMC",C92=""),"Missing plan ID",IF(AND(C92&lt;&gt;"",COUNTIF('Visit Plan'!$A$2:$A$101,C92)&lt;&gt;1),"Unknown/duplicate plan ID",IF(AND(C92&lt;&gt;"",COUNTIFS('Visit Plan'!$A$2:$A$101,C92,'Visit Plan'!$C$2:$C$101,D92)=0),"Lift does not match plan","OK")))))))</x:f>
      </x:c>
      <x:c r="K92" s="5"/>
    </x:row>
    <x:row r="93">
      <x:c r="E93" s="5"/>
      <x:c r="I93" t="str">
        <x:f>IF(A93="","",IF(COUNTIF($A$2:$A$101,A93)&gt;1,"Duplicate log ID",IF(NOT(ISNUMBER(E93)),"Missing/invalid visit date",IF(AND(K93&lt;&gt;"",OR(NOT(ISNUMBER(K93)),K93&lt;E93)),"Check departure date",IF(AND(B93="Planned AMC",C93=""),"Missing plan ID",IF(AND(C93&lt;&gt;"",COUNTIF('Visit Plan'!$A$2:$A$101,C93)&lt;&gt;1),"Unknown/duplicate plan ID",IF(AND(C93&lt;&gt;"",COUNTIFS('Visit Plan'!$A$2:$A$101,C93,'Visit Plan'!$C$2:$C$101,D93)=0),"Lift does not match plan","OK")))))))</x:f>
      </x:c>
      <x:c r="K93" s="5"/>
    </x:row>
    <x:row r="94">
      <x:c r="E94" s="5"/>
      <x:c r="I94" t="str">
        <x:f>IF(A94="","",IF(COUNTIF($A$2:$A$101,A94)&gt;1,"Duplicate log ID",IF(NOT(ISNUMBER(E94)),"Missing/invalid visit date",IF(AND(K94&lt;&gt;"",OR(NOT(ISNUMBER(K94)),K94&lt;E94)),"Check departure date",IF(AND(B94="Planned AMC",C94=""),"Missing plan ID",IF(AND(C94&lt;&gt;"",COUNTIF('Visit Plan'!$A$2:$A$101,C94)&lt;&gt;1),"Unknown/duplicate plan ID",IF(AND(C94&lt;&gt;"",COUNTIFS('Visit Plan'!$A$2:$A$101,C94,'Visit Plan'!$C$2:$C$101,D94)=0),"Lift does not match plan","OK")))))))</x:f>
      </x:c>
      <x:c r="K94" s="5"/>
    </x:row>
    <x:row r="95">
      <x:c r="E95" s="5"/>
      <x:c r="I95" t="str">
        <x:f>IF(A95="","",IF(COUNTIF($A$2:$A$101,A95)&gt;1,"Duplicate log ID",IF(NOT(ISNUMBER(E95)),"Missing/invalid visit date",IF(AND(K95&lt;&gt;"",OR(NOT(ISNUMBER(K95)),K95&lt;E95)),"Check departure date",IF(AND(B95="Planned AMC",C95=""),"Missing plan ID",IF(AND(C95&lt;&gt;"",COUNTIF('Visit Plan'!$A$2:$A$101,C95)&lt;&gt;1),"Unknown/duplicate plan ID",IF(AND(C95&lt;&gt;"",COUNTIFS('Visit Plan'!$A$2:$A$101,C95,'Visit Plan'!$C$2:$C$101,D95)=0),"Lift does not match plan","OK")))))))</x:f>
      </x:c>
      <x:c r="K95" s="5"/>
    </x:row>
    <x:row r="96">
      <x:c r="E96" s="5"/>
      <x:c r="I96" t="str">
        <x:f>IF(A96="","",IF(COUNTIF($A$2:$A$101,A96)&gt;1,"Duplicate log ID",IF(NOT(ISNUMBER(E96)),"Missing/invalid visit date",IF(AND(K96&lt;&gt;"",OR(NOT(ISNUMBER(K96)),K96&lt;E96)),"Check departure date",IF(AND(B96="Planned AMC",C96=""),"Missing plan ID",IF(AND(C96&lt;&gt;"",COUNTIF('Visit Plan'!$A$2:$A$101,C96)&lt;&gt;1),"Unknown/duplicate plan ID",IF(AND(C96&lt;&gt;"",COUNTIFS('Visit Plan'!$A$2:$A$101,C96,'Visit Plan'!$C$2:$C$101,D96)=0),"Lift does not match plan","OK")))))))</x:f>
      </x:c>
      <x:c r="K96" s="5"/>
    </x:row>
    <x:row r="97">
      <x:c r="E97" s="5"/>
      <x:c r="I97" t="str">
        <x:f>IF(A97="","",IF(COUNTIF($A$2:$A$101,A97)&gt;1,"Duplicate log ID",IF(NOT(ISNUMBER(E97)),"Missing/invalid visit date",IF(AND(K97&lt;&gt;"",OR(NOT(ISNUMBER(K97)),K97&lt;E97)),"Check departure date",IF(AND(B97="Planned AMC",C97=""),"Missing plan ID",IF(AND(C97&lt;&gt;"",COUNTIF('Visit Plan'!$A$2:$A$101,C97)&lt;&gt;1),"Unknown/duplicate plan ID",IF(AND(C97&lt;&gt;"",COUNTIFS('Visit Plan'!$A$2:$A$101,C97,'Visit Plan'!$C$2:$C$101,D97)=0),"Lift does not match plan","OK")))))))</x:f>
      </x:c>
      <x:c r="K97" s="5"/>
    </x:row>
    <x:row r="98">
      <x:c r="E98" s="5"/>
      <x:c r="I98" t="str">
        <x:f>IF(A98="","",IF(COUNTIF($A$2:$A$101,A98)&gt;1,"Duplicate log ID",IF(NOT(ISNUMBER(E98)),"Missing/invalid visit date",IF(AND(K98&lt;&gt;"",OR(NOT(ISNUMBER(K98)),K98&lt;E98)),"Check departure date",IF(AND(B98="Planned AMC",C98=""),"Missing plan ID",IF(AND(C98&lt;&gt;"",COUNTIF('Visit Plan'!$A$2:$A$101,C98)&lt;&gt;1),"Unknown/duplicate plan ID",IF(AND(C98&lt;&gt;"",COUNTIFS('Visit Plan'!$A$2:$A$101,C98,'Visit Plan'!$C$2:$C$101,D98)=0),"Lift does not match plan","OK")))))))</x:f>
      </x:c>
      <x:c r="K98" s="5"/>
    </x:row>
    <x:row r="99">
      <x:c r="E99" s="5"/>
      <x:c r="I99" t="str">
        <x:f>IF(A99="","",IF(COUNTIF($A$2:$A$101,A99)&gt;1,"Duplicate log ID",IF(NOT(ISNUMBER(E99)),"Missing/invalid visit date",IF(AND(K99&lt;&gt;"",OR(NOT(ISNUMBER(K99)),K99&lt;E99)),"Check departure date",IF(AND(B99="Planned AMC",C99=""),"Missing plan ID",IF(AND(C99&lt;&gt;"",COUNTIF('Visit Plan'!$A$2:$A$101,C99)&lt;&gt;1),"Unknown/duplicate plan ID",IF(AND(C99&lt;&gt;"",COUNTIFS('Visit Plan'!$A$2:$A$101,C99,'Visit Plan'!$C$2:$C$101,D99)=0),"Lift does not match plan","OK")))))))</x:f>
      </x:c>
      <x:c r="K99" s="5"/>
    </x:row>
    <x:row r="100">
      <x:c r="E100" s="5"/>
      <x:c r="I100" t="str">
        <x:f>IF(A100="","",IF(COUNTIF($A$2:$A$101,A100)&gt;1,"Duplicate log ID",IF(NOT(ISNUMBER(E100)),"Missing/invalid visit date",IF(AND(K100&lt;&gt;"",OR(NOT(ISNUMBER(K100)),K100&lt;E100)),"Check departure date",IF(AND(B100="Planned AMC",C100=""),"Missing plan ID",IF(AND(C100&lt;&gt;"",COUNTIF('Visit Plan'!$A$2:$A$101,C100)&lt;&gt;1),"Unknown/duplicate plan ID",IF(AND(C100&lt;&gt;"",COUNTIFS('Visit Plan'!$A$2:$A$101,C100,'Visit Plan'!$C$2:$C$101,D100)=0),"Lift does not match plan","OK")))))))</x:f>
      </x:c>
      <x:c r="K100" s="5"/>
    </x:row>
    <x:row r="101">
      <x:c r="E101" s="5"/>
      <x:c r="I101" t="str">
        <x:f>IF(A101="","",IF(COUNTIF($A$2:$A$101,A101)&gt;1,"Duplicate log ID",IF(NOT(ISNUMBER(E101)),"Missing/invalid visit date",IF(AND(K101&lt;&gt;"",OR(NOT(ISNUMBER(K101)),K101&lt;E101)),"Check departure date",IF(AND(B101="Planned AMC",C101=""),"Missing plan ID",IF(AND(C101&lt;&gt;"",COUNTIF('Visit Plan'!$A$2:$A$101,C101)&lt;&gt;1),"Unknown/duplicate plan ID",IF(AND(C101&lt;&gt;"",COUNTIFS('Visit Plan'!$A$2:$A$101,C101,'Visit Plan'!$C$2:$C$101,D101)=0),"Lift does not match plan","OK")))))))</x:f>
      </x:c>
      <x:c r="K101" s="5"/>
    </x:row>
  </x:sheetData>
  <x:dataValidations count="2">
    <x:dataValidation type="list" sqref="B2:B101">
      <x:formula1>"Planned AMC,Breakdown,Callback,Other"</x:formula1>
    </x:dataValidation>
    <x:dataValidation type="list" sqref="F2:F101">
      <x:formula1>"Completed,Incomplete,Cancelled"</x:formula1>
    </x:dataValidation>
  </x:dataValidations>
  <x:printOptions headings="0" gridLines="0"/>
  <x:pageMargins left="0.35" right="0.35" top="0.55" bottom="0.55" header="0.25" footer="0.25"/>
  <x:pageSetup paperSize="8" orientation="landscape" fitToWidth="2" fitToHeight="0"/>
  <x:tableParts count="1">
    <x:tablePart xmlns:r="http://schemas.openxmlformats.org/officeDocument/2006/relationships" r:id="Rcb06883e63724b3c"/>
  </x:tableParts>
</x:worksheet>
</file>

<file path=xl/worksheets/sheet8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18" hidden="0" customWidth="1"/>
    <x:col min="5" max="5" width="46" hidden="0" customWidth="1"/>
    <x:col min="6" max="6" width="21" hidden="0" customWidth="1"/>
    <x:col min="7" max="7" width="24" hidden="0" customWidth="1"/>
    <x:col min="8" max="8" width="18" hidden="0" customWidth="1"/>
    <x:col min="9" max="9" width="25" hidden="0" customWidth="1"/>
  </x:cols>
  <x:sheetData>
    <x:row r="1" ht="30" customHeight="1">
      <x:c r="A1" s="4" t="str">
        <x:v>Contract ID</x:v>
      </x:c>
      <x:c r="B1" s="4" t="str">
        <x:v>Owner</x:v>
      </x:c>
      <x:c r="C1" s="4" t="str">
        <x:v>Contact stage</x:v>
      </x:c>
      <x:c r="D1" s="4" t="str">
        <x:v>Last contact</x:v>
      </x:c>
      <x:c r="E1" s="4" t="str">
        <x:v>Next action</x:v>
      </x:c>
      <x:c r="F1" s="4" t="str">
        <x:v>Next action date</x:v>
      </x:c>
      <x:c r="G1" s="4" t="str">
        <x:v>Successor contract ID</x:v>
      </x:c>
      <x:c r="H1" s="4" t="str">
        <x:v>Days to end</x:v>
      </x:c>
      <x:c r="I1" s="4" t="str">
        <x:v>Date flag</x:v>
      </x:c>
    </x:row>
    <x:row r="2">
      <x:c r="D2" s="5"/>
      <x:c r="F2" s="5"/>
      <x:c r="H2" t="str">
        <x:f>IF(A2="","",IF(COUNTIF(Contracts!$A$2:$A$101,A2)&lt;&gt;1,"",SUMIF(Contracts!$A$2:$A$101,A2,Contracts!$D$2:$D$101)-Settings!$B$3))</x:f>
      </x:c>
      <x:c r="I2" t="str">
        <x:f>IF(A2="","",IF(COUNTIF(Contracts!$A$2:$A$101,A2)&lt;&gt;1,"Check contract ID",IF(H2&lt;0,"Expired",IF(H2&lt;=SUMIF(Contracts!$A$2:$A$101,A2,Contracts!$E$2:$E$101),"Follow up","Scheduled"))))</x:f>
      </x:c>
    </x:row>
    <x:row r="3">
      <x:c r="D3" s="5"/>
      <x:c r="F3" s="5"/>
      <x:c r="H3" t="str">
        <x:f>IF(A3="","",IF(COUNTIF(Contracts!$A$2:$A$101,A3)&lt;&gt;1,"",SUMIF(Contracts!$A$2:$A$101,A3,Contracts!$D$2:$D$101)-Settings!$B$3))</x:f>
      </x:c>
      <x:c r="I3" t="str">
        <x:f>IF(A3="","",IF(COUNTIF(Contracts!$A$2:$A$101,A3)&lt;&gt;1,"Check contract ID",IF(H3&lt;0,"Expired",IF(H3&lt;=SUMIF(Contracts!$A$2:$A$101,A3,Contracts!$E$2:$E$101),"Follow up","Scheduled"))))</x:f>
      </x:c>
    </x:row>
    <x:row r="4">
      <x:c r="D4" s="5"/>
      <x:c r="F4" s="5"/>
      <x:c r="H4" t="str">
        <x:f>IF(A4="","",IF(COUNTIF(Contracts!$A$2:$A$101,A4)&lt;&gt;1,"",SUMIF(Contracts!$A$2:$A$101,A4,Contracts!$D$2:$D$101)-Settings!$B$3))</x:f>
      </x:c>
      <x:c r="I4" t="str">
        <x:f>IF(A4="","",IF(COUNTIF(Contracts!$A$2:$A$101,A4)&lt;&gt;1,"Check contract ID",IF(H4&lt;0,"Expired",IF(H4&lt;=SUMIF(Contracts!$A$2:$A$101,A4,Contracts!$E$2:$E$101),"Follow up","Scheduled"))))</x:f>
      </x:c>
    </x:row>
    <x:row r="5">
      <x:c r="D5" s="5"/>
      <x:c r="F5" s="5"/>
      <x:c r="H5" t="str">
        <x:f>IF(A5="","",IF(COUNTIF(Contracts!$A$2:$A$101,A5)&lt;&gt;1,"",SUMIF(Contracts!$A$2:$A$101,A5,Contracts!$D$2:$D$101)-Settings!$B$3))</x:f>
      </x:c>
      <x:c r="I5" t="str">
        <x:f>IF(A5="","",IF(COUNTIF(Contracts!$A$2:$A$101,A5)&lt;&gt;1,"Check contract ID",IF(H5&lt;0,"Expired",IF(H5&lt;=SUMIF(Contracts!$A$2:$A$101,A5,Contracts!$E$2:$E$101),"Follow up","Scheduled"))))</x:f>
      </x:c>
    </x:row>
    <x:row r="6">
      <x:c r="D6" s="5"/>
      <x:c r="F6" s="5"/>
      <x:c r="H6" t="str">
        <x:f>IF(A6="","",IF(COUNTIF(Contracts!$A$2:$A$101,A6)&lt;&gt;1,"",SUMIF(Contracts!$A$2:$A$101,A6,Contracts!$D$2:$D$101)-Settings!$B$3))</x:f>
      </x:c>
      <x:c r="I6" t="str">
        <x:f>IF(A6="","",IF(COUNTIF(Contracts!$A$2:$A$101,A6)&lt;&gt;1,"Check contract ID",IF(H6&lt;0,"Expired",IF(H6&lt;=SUMIF(Contracts!$A$2:$A$101,A6,Contracts!$E$2:$E$101),"Follow up","Scheduled"))))</x:f>
      </x:c>
    </x:row>
    <x:row r="7">
      <x:c r="D7" s="5"/>
      <x:c r="F7" s="5"/>
      <x:c r="H7" t="str">
        <x:f>IF(A7="","",IF(COUNTIF(Contracts!$A$2:$A$101,A7)&lt;&gt;1,"",SUMIF(Contracts!$A$2:$A$101,A7,Contracts!$D$2:$D$101)-Settings!$B$3))</x:f>
      </x:c>
      <x:c r="I7" t="str">
        <x:f>IF(A7="","",IF(COUNTIF(Contracts!$A$2:$A$101,A7)&lt;&gt;1,"Check contract ID",IF(H7&lt;0,"Expired",IF(H7&lt;=SUMIF(Contracts!$A$2:$A$101,A7,Contracts!$E$2:$E$101),"Follow up","Scheduled"))))</x:f>
      </x:c>
    </x:row>
    <x:row r="8">
      <x:c r="D8" s="5"/>
      <x:c r="F8" s="5"/>
      <x:c r="H8" t="str">
        <x:f>IF(A8="","",IF(COUNTIF(Contracts!$A$2:$A$101,A8)&lt;&gt;1,"",SUMIF(Contracts!$A$2:$A$101,A8,Contracts!$D$2:$D$101)-Settings!$B$3))</x:f>
      </x:c>
      <x:c r="I8" t="str">
        <x:f>IF(A8="","",IF(COUNTIF(Contracts!$A$2:$A$101,A8)&lt;&gt;1,"Check contract ID",IF(H8&lt;0,"Expired",IF(H8&lt;=SUMIF(Contracts!$A$2:$A$101,A8,Contracts!$E$2:$E$101),"Follow up","Scheduled"))))</x:f>
      </x:c>
    </x:row>
    <x:row r="9">
      <x:c r="D9" s="5"/>
      <x:c r="F9" s="5"/>
      <x:c r="H9" t="str">
        <x:f>IF(A9="","",IF(COUNTIF(Contracts!$A$2:$A$101,A9)&lt;&gt;1,"",SUMIF(Contracts!$A$2:$A$101,A9,Contracts!$D$2:$D$101)-Settings!$B$3))</x:f>
      </x:c>
      <x:c r="I9" t="str">
        <x:f>IF(A9="","",IF(COUNTIF(Contracts!$A$2:$A$101,A9)&lt;&gt;1,"Check contract ID",IF(H9&lt;0,"Expired",IF(H9&lt;=SUMIF(Contracts!$A$2:$A$101,A9,Contracts!$E$2:$E$101),"Follow up","Scheduled"))))</x:f>
      </x:c>
    </x:row>
    <x:row r="10">
      <x:c r="D10" s="5"/>
      <x:c r="F10" s="5"/>
      <x:c r="H10" t="str">
        <x:f>IF(A10="","",IF(COUNTIF(Contracts!$A$2:$A$101,A10)&lt;&gt;1,"",SUMIF(Contracts!$A$2:$A$101,A10,Contracts!$D$2:$D$101)-Settings!$B$3))</x:f>
      </x:c>
      <x:c r="I10" t="str">
        <x:f>IF(A10="","",IF(COUNTIF(Contracts!$A$2:$A$101,A10)&lt;&gt;1,"Check contract ID",IF(H10&lt;0,"Expired",IF(H10&lt;=SUMIF(Contracts!$A$2:$A$101,A10,Contracts!$E$2:$E$101),"Follow up","Scheduled"))))</x:f>
      </x:c>
    </x:row>
    <x:row r="11">
      <x:c r="D11" s="5"/>
      <x:c r="F11" s="5"/>
      <x:c r="H11" t="str">
        <x:f>IF(A11="","",IF(COUNTIF(Contracts!$A$2:$A$101,A11)&lt;&gt;1,"",SUMIF(Contracts!$A$2:$A$101,A11,Contracts!$D$2:$D$101)-Settings!$B$3))</x:f>
      </x:c>
      <x:c r="I11" t="str">
        <x:f>IF(A11="","",IF(COUNTIF(Contracts!$A$2:$A$101,A11)&lt;&gt;1,"Check contract ID",IF(H11&lt;0,"Expired",IF(H11&lt;=SUMIF(Contracts!$A$2:$A$101,A11,Contracts!$E$2:$E$101),"Follow up","Scheduled"))))</x:f>
      </x:c>
    </x:row>
    <x:row r="12">
      <x:c r="D12" s="5"/>
      <x:c r="F12" s="5"/>
      <x:c r="H12" t="str">
        <x:f>IF(A12="","",IF(COUNTIF(Contracts!$A$2:$A$101,A12)&lt;&gt;1,"",SUMIF(Contracts!$A$2:$A$101,A12,Contracts!$D$2:$D$101)-Settings!$B$3))</x:f>
      </x:c>
      <x:c r="I12" t="str">
        <x:f>IF(A12="","",IF(COUNTIF(Contracts!$A$2:$A$101,A12)&lt;&gt;1,"Check contract ID",IF(H12&lt;0,"Expired",IF(H12&lt;=SUMIF(Contracts!$A$2:$A$101,A12,Contracts!$E$2:$E$101),"Follow up","Scheduled"))))</x:f>
      </x:c>
    </x:row>
    <x:row r="13">
      <x:c r="D13" s="5"/>
      <x:c r="F13" s="5"/>
      <x:c r="H13" t="str">
        <x:f>IF(A13="","",IF(COUNTIF(Contracts!$A$2:$A$101,A13)&lt;&gt;1,"",SUMIF(Contracts!$A$2:$A$101,A13,Contracts!$D$2:$D$101)-Settings!$B$3))</x:f>
      </x:c>
      <x:c r="I13" t="str">
        <x:f>IF(A13="","",IF(COUNTIF(Contracts!$A$2:$A$101,A13)&lt;&gt;1,"Check contract ID",IF(H13&lt;0,"Expired",IF(H13&lt;=SUMIF(Contracts!$A$2:$A$101,A13,Contracts!$E$2:$E$101),"Follow up","Scheduled"))))</x:f>
      </x:c>
    </x:row>
    <x:row r="14">
      <x:c r="D14" s="5"/>
      <x:c r="F14" s="5"/>
      <x:c r="H14" t="str">
        <x:f>IF(A14="","",IF(COUNTIF(Contracts!$A$2:$A$101,A14)&lt;&gt;1,"",SUMIF(Contracts!$A$2:$A$101,A14,Contracts!$D$2:$D$101)-Settings!$B$3))</x:f>
      </x:c>
      <x:c r="I14" t="str">
        <x:f>IF(A14="","",IF(COUNTIF(Contracts!$A$2:$A$101,A14)&lt;&gt;1,"Check contract ID",IF(H14&lt;0,"Expired",IF(H14&lt;=SUMIF(Contracts!$A$2:$A$101,A14,Contracts!$E$2:$E$101),"Follow up","Scheduled"))))</x:f>
      </x:c>
    </x:row>
    <x:row r="15">
      <x:c r="D15" s="5"/>
      <x:c r="F15" s="5"/>
      <x:c r="H15" t="str">
        <x:f>IF(A15="","",IF(COUNTIF(Contracts!$A$2:$A$101,A15)&lt;&gt;1,"",SUMIF(Contracts!$A$2:$A$101,A15,Contracts!$D$2:$D$101)-Settings!$B$3))</x:f>
      </x:c>
      <x:c r="I15" t="str">
        <x:f>IF(A15="","",IF(COUNTIF(Contracts!$A$2:$A$101,A15)&lt;&gt;1,"Check contract ID",IF(H15&lt;0,"Expired",IF(H15&lt;=SUMIF(Contracts!$A$2:$A$101,A15,Contracts!$E$2:$E$101),"Follow up","Scheduled"))))</x:f>
      </x:c>
    </x:row>
    <x:row r="16">
      <x:c r="D16" s="5"/>
      <x:c r="F16" s="5"/>
      <x:c r="H16" t="str">
        <x:f>IF(A16="","",IF(COUNTIF(Contracts!$A$2:$A$101,A16)&lt;&gt;1,"",SUMIF(Contracts!$A$2:$A$101,A16,Contracts!$D$2:$D$101)-Settings!$B$3))</x:f>
      </x:c>
      <x:c r="I16" t="str">
        <x:f>IF(A16="","",IF(COUNTIF(Contracts!$A$2:$A$101,A16)&lt;&gt;1,"Check contract ID",IF(H16&lt;0,"Expired",IF(H16&lt;=SUMIF(Contracts!$A$2:$A$101,A16,Contracts!$E$2:$E$101),"Follow up","Scheduled"))))</x:f>
      </x:c>
    </x:row>
    <x:row r="17">
      <x:c r="D17" s="5"/>
      <x:c r="F17" s="5"/>
      <x:c r="H17" t="str">
        <x:f>IF(A17="","",IF(COUNTIF(Contracts!$A$2:$A$101,A17)&lt;&gt;1,"",SUMIF(Contracts!$A$2:$A$101,A17,Contracts!$D$2:$D$101)-Settings!$B$3))</x:f>
      </x:c>
      <x:c r="I17" t="str">
        <x:f>IF(A17="","",IF(COUNTIF(Contracts!$A$2:$A$101,A17)&lt;&gt;1,"Check contract ID",IF(H17&lt;0,"Expired",IF(H17&lt;=SUMIF(Contracts!$A$2:$A$101,A17,Contracts!$E$2:$E$101),"Follow up","Scheduled"))))</x:f>
      </x:c>
    </x:row>
    <x:row r="18">
      <x:c r="D18" s="5"/>
      <x:c r="F18" s="5"/>
      <x:c r="H18" t="str">
        <x:f>IF(A18="","",IF(COUNTIF(Contracts!$A$2:$A$101,A18)&lt;&gt;1,"",SUMIF(Contracts!$A$2:$A$101,A18,Contracts!$D$2:$D$101)-Settings!$B$3))</x:f>
      </x:c>
      <x:c r="I18" t="str">
        <x:f>IF(A18="","",IF(COUNTIF(Contracts!$A$2:$A$101,A18)&lt;&gt;1,"Check contract ID",IF(H18&lt;0,"Expired",IF(H18&lt;=SUMIF(Contracts!$A$2:$A$101,A18,Contracts!$E$2:$E$101),"Follow up","Scheduled"))))</x:f>
      </x:c>
    </x:row>
    <x:row r="19">
      <x:c r="D19" s="5"/>
      <x:c r="F19" s="5"/>
      <x:c r="H19" t="str">
        <x:f>IF(A19="","",IF(COUNTIF(Contracts!$A$2:$A$101,A19)&lt;&gt;1,"",SUMIF(Contracts!$A$2:$A$101,A19,Contracts!$D$2:$D$101)-Settings!$B$3))</x:f>
      </x:c>
      <x:c r="I19" t="str">
        <x:f>IF(A19="","",IF(COUNTIF(Contracts!$A$2:$A$101,A19)&lt;&gt;1,"Check contract ID",IF(H19&lt;0,"Expired",IF(H19&lt;=SUMIF(Contracts!$A$2:$A$101,A19,Contracts!$E$2:$E$101),"Follow up","Scheduled"))))</x:f>
      </x:c>
    </x:row>
    <x:row r="20">
      <x:c r="D20" s="5"/>
      <x:c r="F20" s="5"/>
      <x:c r="H20" t="str">
        <x:f>IF(A20="","",IF(COUNTIF(Contracts!$A$2:$A$101,A20)&lt;&gt;1,"",SUMIF(Contracts!$A$2:$A$101,A20,Contracts!$D$2:$D$101)-Settings!$B$3))</x:f>
      </x:c>
      <x:c r="I20" t="str">
        <x:f>IF(A20="","",IF(COUNTIF(Contracts!$A$2:$A$101,A20)&lt;&gt;1,"Check contract ID",IF(H20&lt;0,"Expired",IF(H20&lt;=SUMIF(Contracts!$A$2:$A$101,A20,Contracts!$E$2:$E$101),"Follow up","Scheduled"))))</x:f>
      </x:c>
    </x:row>
    <x:row r="21">
      <x:c r="D21" s="5"/>
      <x:c r="F21" s="5"/>
      <x:c r="H21" t="str">
        <x:f>IF(A21="","",IF(COUNTIF(Contracts!$A$2:$A$101,A21)&lt;&gt;1,"",SUMIF(Contracts!$A$2:$A$101,A21,Contracts!$D$2:$D$101)-Settings!$B$3))</x:f>
      </x:c>
      <x:c r="I21" t="str">
        <x:f>IF(A21="","",IF(COUNTIF(Contracts!$A$2:$A$101,A21)&lt;&gt;1,"Check contract ID",IF(H21&lt;0,"Expired",IF(H21&lt;=SUMIF(Contracts!$A$2:$A$101,A21,Contracts!$E$2:$E$101),"Follow up","Scheduled"))))</x:f>
      </x:c>
    </x:row>
    <x:row r="22">
      <x:c r="D22" s="5"/>
      <x:c r="F22" s="5"/>
      <x:c r="H22" t="str">
        <x:f>IF(A22="","",IF(COUNTIF(Contracts!$A$2:$A$101,A22)&lt;&gt;1,"",SUMIF(Contracts!$A$2:$A$101,A22,Contracts!$D$2:$D$101)-Settings!$B$3))</x:f>
      </x:c>
      <x:c r="I22" t="str">
        <x:f>IF(A22="","",IF(COUNTIF(Contracts!$A$2:$A$101,A22)&lt;&gt;1,"Check contract ID",IF(H22&lt;0,"Expired",IF(H22&lt;=SUMIF(Contracts!$A$2:$A$101,A22,Contracts!$E$2:$E$101),"Follow up","Scheduled"))))</x:f>
      </x:c>
    </x:row>
    <x:row r="23">
      <x:c r="D23" s="5"/>
      <x:c r="F23" s="5"/>
      <x:c r="H23" t="str">
        <x:f>IF(A23="","",IF(COUNTIF(Contracts!$A$2:$A$101,A23)&lt;&gt;1,"",SUMIF(Contracts!$A$2:$A$101,A23,Contracts!$D$2:$D$101)-Settings!$B$3))</x:f>
      </x:c>
      <x:c r="I23" t="str">
        <x:f>IF(A23="","",IF(COUNTIF(Contracts!$A$2:$A$101,A23)&lt;&gt;1,"Check contract ID",IF(H23&lt;0,"Expired",IF(H23&lt;=SUMIF(Contracts!$A$2:$A$101,A23,Contracts!$E$2:$E$101),"Follow up","Scheduled"))))</x:f>
      </x:c>
    </x:row>
    <x:row r="24">
      <x:c r="D24" s="5"/>
      <x:c r="F24" s="5"/>
      <x:c r="H24" t="str">
        <x:f>IF(A24="","",IF(COUNTIF(Contracts!$A$2:$A$101,A24)&lt;&gt;1,"",SUMIF(Contracts!$A$2:$A$101,A24,Contracts!$D$2:$D$101)-Settings!$B$3))</x:f>
      </x:c>
      <x:c r="I24" t="str">
        <x:f>IF(A24="","",IF(COUNTIF(Contracts!$A$2:$A$101,A24)&lt;&gt;1,"Check contract ID",IF(H24&lt;0,"Expired",IF(H24&lt;=SUMIF(Contracts!$A$2:$A$101,A24,Contracts!$E$2:$E$101),"Follow up","Scheduled"))))</x:f>
      </x:c>
    </x:row>
    <x:row r="25">
      <x:c r="D25" s="5"/>
      <x:c r="F25" s="5"/>
      <x:c r="H25" t="str">
        <x:f>IF(A25="","",IF(COUNTIF(Contracts!$A$2:$A$101,A25)&lt;&gt;1,"",SUMIF(Contracts!$A$2:$A$101,A25,Contracts!$D$2:$D$101)-Settings!$B$3))</x:f>
      </x:c>
      <x:c r="I25" t="str">
        <x:f>IF(A25="","",IF(COUNTIF(Contracts!$A$2:$A$101,A25)&lt;&gt;1,"Check contract ID",IF(H25&lt;0,"Expired",IF(H25&lt;=SUMIF(Contracts!$A$2:$A$101,A25,Contracts!$E$2:$E$101),"Follow up","Scheduled"))))</x:f>
      </x:c>
    </x:row>
    <x:row r="26">
      <x:c r="D26" s="5"/>
      <x:c r="F26" s="5"/>
      <x:c r="H26" t="str">
        <x:f>IF(A26="","",IF(COUNTIF(Contracts!$A$2:$A$101,A26)&lt;&gt;1,"",SUMIF(Contracts!$A$2:$A$101,A26,Contracts!$D$2:$D$101)-Settings!$B$3))</x:f>
      </x:c>
      <x:c r="I26" t="str">
        <x:f>IF(A26="","",IF(COUNTIF(Contracts!$A$2:$A$101,A26)&lt;&gt;1,"Check contract ID",IF(H26&lt;0,"Expired",IF(H26&lt;=SUMIF(Contracts!$A$2:$A$101,A26,Contracts!$E$2:$E$101),"Follow up","Scheduled"))))</x:f>
      </x:c>
    </x:row>
    <x:row r="27">
      <x:c r="D27" s="5"/>
      <x:c r="F27" s="5"/>
      <x:c r="H27" t="str">
        <x:f>IF(A27="","",IF(COUNTIF(Contracts!$A$2:$A$101,A27)&lt;&gt;1,"",SUMIF(Contracts!$A$2:$A$101,A27,Contracts!$D$2:$D$101)-Settings!$B$3))</x:f>
      </x:c>
      <x:c r="I27" t="str">
        <x:f>IF(A27="","",IF(COUNTIF(Contracts!$A$2:$A$101,A27)&lt;&gt;1,"Check contract ID",IF(H27&lt;0,"Expired",IF(H27&lt;=SUMIF(Contracts!$A$2:$A$101,A27,Contracts!$E$2:$E$101),"Follow up","Scheduled"))))</x:f>
      </x:c>
    </x:row>
    <x:row r="28">
      <x:c r="D28" s="5"/>
      <x:c r="F28" s="5"/>
      <x:c r="H28" t="str">
        <x:f>IF(A28="","",IF(COUNTIF(Contracts!$A$2:$A$101,A28)&lt;&gt;1,"",SUMIF(Contracts!$A$2:$A$101,A28,Contracts!$D$2:$D$101)-Settings!$B$3))</x:f>
      </x:c>
      <x:c r="I28" t="str">
        <x:f>IF(A28="","",IF(COUNTIF(Contracts!$A$2:$A$101,A28)&lt;&gt;1,"Check contract ID",IF(H28&lt;0,"Expired",IF(H28&lt;=SUMIF(Contracts!$A$2:$A$101,A28,Contracts!$E$2:$E$101),"Follow up","Scheduled"))))</x:f>
      </x:c>
    </x:row>
    <x:row r="29">
      <x:c r="D29" s="5"/>
      <x:c r="F29" s="5"/>
      <x:c r="H29" t="str">
        <x:f>IF(A29="","",IF(COUNTIF(Contracts!$A$2:$A$101,A29)&lt;&gt;1,"",SUMIF(Contracts!$A$2:$A$101,A29,Contracts!$D$2:$D$101)-Settings!$B$3))</x:f>
      </x:c>
      <x:c r="I29" t="str">
        <x:f>IF(A29="","",IF(COUNTIF(Contracts!$A$2:$A$101,A29)&lt;&gt;1,"Check contract ID",IF(H29&lt;0,"Expired",IF(H29&lt;=SUMIF(Contracts!$A$2:$A$101,A29,Contracts!$E$2:$E$101),"Follow up","Scheduled"))))</x:f>
      </x:c>
    </x:row>
    <x:row r="30">
      <x:c r="D30" s="5"/>
      <x:c r="F30" s="5"/>
      <x:c r="H30" t="str">
        <x:f>IF(A30="","",IF(COUNTIF(Contracts!$A$2:$A$101,A30)&lt;&gt;1,"",SUMIF(Contracts!$A$2:$A$101,A30,Contracts!$D$2:$D$101)-Settings!$B$3))</x:f>
      </x:c>
      <x:c r="I30" t="str">
        <x:f>IF(A30="","",IF(COUNTIF(Contracts!$A$2:$A$101,A30)&lt;&gt;1,"Check contract ID",IF(H30&lt;0,"Expired",IF(H30&lt;=SUMIF(Contracts!$A$2:$A$101,A30,Contracts!$E$2:$E$101),"Follow up","Scheduled"))))</x:f>
      </x:c>
    </x:row>
    <x:row r="31">
      <x:c r="D31" s="5"/>
      <x:c r="F31" s="5"/>
      <x:c r="H31" t="str">
        <x:f>IF(A31="","",IF(COUNTIF(Contracts!$A$2:$A$101,A31)&lt;&gt;1,"",SUMIF(Contracts!$A$2:$A$101,A31,Contracts!$D$2:$D$101)-Settings!$B$3))</x:f>
      </x:c>
      <x:c r="I31" t="str">
        <x:f>IF(A31="","",IF(COUNTIF(Contracts!$A$2:$A$101,A31)&lt;&gt;1,"Check contract ID",IF(H31&lt;0,"Expired",IF(H31&lt;=SUMIF(Contracts!$A$2:$A$101,A31,Contracts!$E$2:$E$101),"Follow up","Scheduled"))))</x:f>
      </x:c>
    </x:row>
    <x:row r="32">
      <x:c r="D32" s="5"/>
      <x:c r="F32" s="5"/>
      <x:c r="H32" t="str">
        <x:f>IF(A32="","",IF(COUNTIF(Contracts!$A$2:$A$101,A32)&lt;&gt;1,"",SUMIF(Contracts!$A$2:$A$101,A32,Contracts!$D$2:$D$101)-Settings!$B$3))</x:f>
      </x:c>
      <x:c r="I32" t="str">
        <x:f>IF(A32="","",IF(COUNTIF(Contracts!$A$2:$A$101,A32)&lt;&gt;1,"Check contract ID",IF(H32&lt;0,"Expired",IF(H32&lt;=SUMIF(Contracts!$A$2:$A$101,A32,Contracts!$E$2:$E$101),"Follow up","Scheduled"))))</x:f>
      </x:c>
    </x:row>
    <x:row r="33">
      <x:c r="D33" s="5"/>
      <x:c r="F33" s="5"/>
      <x:c r="H33" t="str">
        <x:f>IF(A33="","",IF(COUNTIF(Contracts!$A$2:$A$101,A33)&lt;&gt;1,"",SUMIF(Contracts!$A$2:$A$101,A33,Contracts!$D$2:$D$101)-Settings!$B$3))</x:f>
      </x:c>
      <x:c r="I33" t="str">
        <x:f>IF(A33="","",IF(COUNTIF(Contracts!$A$2:$A$101,A33)&lt;&gt;1,"Check contract ID",IF(H33&lt;0,"Expired",IF(H33&lt;=SUMIF(Contracts!$A$2:$A$101,A33,Contracts!$E$2:$E$101),"Follow up","Scheduled"))))</x:f>
      </x:c>
    </x:row>
    <x:row r="34">
      <x:c r="D34" s="5"/>
      <x:c r="F34" s="5"/>
      <x:c r="H34" t="str">
        <x:f>IF(A34="","",IF(COUNTIF(Contracts!$A$2:$A$101,A34)&lt;&gt;1,"",SUMIF(Contracts!$A$2:$A$101,A34,Contracts!$D$2:$D$101)-Settings!$B$3))</x:f>
      </x:c>
      <x:c r="I34" t="str">
        <x:f>IF(A34="","",IF(COUNTIF(Contracts!$A$2:$A$101,A34)&lt;&gt;1,"Check contract ID",IF(H34&lt;0,"Expired",IF(H34&lt;=SUMIF(Contracts!$A$2:$A$101,A34,Contracts!$E$2:$E$101),"Follow up","Scheduled"))))</x:f>
      </x:c>
    </x:row>
    <x:row r="35">
      <x:c r="D35" s="5"/>
      <x:c r="F35" s="5"/>
      <x:c r="H35" t="str">
        <x:f>IF(A35="","",IF(COUNTIF(Contracts!$A$2:$A$101,A35)&lt;&gt;1,"",SUMIF(Contracts!$A$2:$A$101,A35,Contracts!$D$2:$D$101)-Settings!$B$3))</x:f>
      </x:c>
      <x:c r="I35" t="str">
        <x:f>IF(A35="","",IF(COUNTIF(Contracts!$A$2:$A$101,A35)&lt;&gt;1,"Check contract ID",IF(H35&lt;0,"Expired",IF(H35&lt;=SUMIF(Contracts!$A$2:$A$101,A35,Contracts!$E$2:$E$101),"Follow up","Scheduled"))))</x:f>
      </x:c>
    </x:row>
    <x:row r="36">
      <x:c r="D36" s="5"/>
      <x:c r="F36" s="5"/>
      <x:c r="H36" t="str">
        <x:f>IF(A36="","",IF(COUNTIF(Contracts!$A$2:$A$101,A36)&lt;&gt;1,"",SUMIF(Contracts!$A$2:$A$101,A36,Contracts!$D$2:$D$101)-Settings!$B$3))</x:f>
      </x:c>
      <x:c r="I36" t="str">
        <x:f>IF(A36="","",IF(COUNTIF(Contracts!$A$2:$A$101,A36)&lt;&gt;1,"Check contract ID",IF(H36&lt;0,"Expired",IF(H36&lt;=SUMIF(Contracts!$A$2:$A$101,A36,Contracts!$E$2:$E$101),"Follow up","Scheduled"))))</x:f>
      </x:c>
    </x:row>
    <x:row r="37">
      <x:c r="D37" s="5"/>
      <x:c r="F37" s="5"/>
      <x:c r="H37" t="str">
        <x:f>IF(A37="","",IF(COUNTIF(Contracts!$A$2:$A$101,A37)&lt;&gt;1,"",SUMIF(Contracts!$A$2:$A$101,A37,Contracts!$D$2:$D$101)-Settings!$B$3))</x:f>
      </x:c>
      <x:c r="I37" t="str">
        <x:f>IF(A37="","",IF(COUNTIF(Contracts!$A$2:$A$101,A37)&lt;&gt;1,"Check contract ID",IF(H37&lt;0,"Expired",IF(H37&lt;=SUMIF(Contracts!$A$2:$A$101,A37,Contracts!$E$2:$E$101),"Follow up","Scheduled"))))</x:f>
      </x:c>
    </x:row>
    <x:row r="38">
      <x:c r="D38" s="5"/>
      <x:c r="F38" s="5"/>
      <x:c r="H38" t="str">
        <x:f>IF(A38="","",IF(COUNTIF(Contracts!$A$2:$A$101,A38)&lt;&gt;1,"",SUMIF(Contracts!$A$2:$A$101,A38,Contracts!$D$2:$D$101)-Settings!$B$3))</x:f>
      </x:c>
      <x:c r="I38" t="str">
        <x:f>IF(A38="","",IF(COUNTIF(Contracts!$A$2:$A$101,A38)&lt;&gt;1,"Check contract ID",IF(H38&lt;0,"Expired",IF(H38&lt;=SUMIF(Contracts!$A$2:$A$101,A38,Contracts!$E$2:$E$101),"Follow up","Scheduled"))))</x:f>
      </x:c>
    </x:row>
    <x:row r="39">
      <x:c r="D39" s="5"/>
      <x:c r="F39" s="5"/>
      <x:c r="H39" t="str">
        <x:f>IF(A39="","",IF(COUNTIF(Contracts!$A$2:$A$101,A39)&lt;&gt;1,"",SUMIF(Contracts!$A$2:$A$101,A39,Contracts!$D$2:$D$101)-Settings!$B$3))</x:f>
      </x:c>
      <x:c r="I39" t="str">
        <x:f>IF(A39="","",IF(COUNTIF(Contracts!$A$2:$A$101,A39)&lt;&gt;1,"Check contract ID",IF(H39&lt;0,"Expired",IF(H39&lt;=SUMIF(Contracts!$A$2:$A$101,A39,Contracts!$E$2:$E$101),"Follow up","Scheduled"))))</x:f>
      </x:c>
    </x:row>
    <x:row r="40">
      <x:c r="D40" s="5"/>
      <x:c r="F40" s="5"/>
      <x:c r="H40" t="str">
        <x:f>IF(A40="","",IF(COUNTIF(Contracts!$A$2:$A$101,A40)&lt;&gt;1,"",SUMIF(Contracts!$A$2:$A$101,A40,Contracts!$D$2:$D$101)-Settings!$B$3))</x:f>
      </x:c>
      <x:c r="I40" t="str">
        <x:f>IF(A40="","",IF(COUNTIF(Contracts!$A$2:$A$101,A40)&lt;&gt;1,"Check contract ID",IF(H40&lt;0,"Expired",IF(H40&lt;=SUMIF(Contracts!$A$2:$A$101,A40,Contracts!$E$2:$E$101),"Follow up","Scheduled"))))</x:f>
      </x:c>
    </x:row>
    <x:row r="41">
      <x:c r="D41" s="5"/>
      <x:c r="F41" s="5"/>
      <x:c r="H41" t="str">
        <x:f>IF(A41="","",IF(COUNTIF(Contracts!$A$2:$A$101,A41)&lt;&gt;1,"",SUMIF(Contracts!$A$2:$A$101,A41,Contracts!$D$2:$D$101)-Settings!$B$3))</x:f>
      </x:c>
      <x:c r="I41" t="str">
        <x:f>IF(A41="","",IF(COUNTIF(Contracts!$A$2:$A$101,A41)&lt;&gt;1,"Check contract ID",IF(H41&lt;0,"Expired",IF(H41&lt;=SUMIF(Contracts!$A$2:$A$101,A41,Contracts!$E$2:$E$101),"Follow up","Scheduled"))))</x:f>
      </x:c>
    </x:row>
    <x:row r="42">
      <x:c r="D42" s="5"/>
      <x:c r="F42" s="5"/>
      <x:c r="H42" t="str">
        <x:f>IF(A42="","",IF(COUNTIF(Contracts!$A$2:$A$101,A42)&lt;&gt;1,"",SUMIF(Contracts!$A$2:$A$101,A42,Contracts!$D$2:$D$101)-Settings!$B$3))</x:f>
      </x:c>
      <x:c r="I42" t="str">
        <x:f>IF(A42="","",IF(COUNTIF(Contracts!$A$2:$A$101,A42)&lt;&gt;1,"Check contract ID",IF(H42&lt;0,"Expired",IF(H42&lt;=SUMIF(Contracts!$A$2:$A$101,A42,Contracts!$E$2:$E$101),"Follow up","Scheduled"))))</x:f>
      </x:c>
    </x:row>
    <x:row r="43">
      <x:c r="D43" s="5"/>
      <x:c r="F43" s="5"/>
      <x:c r="H43" t="str">
        <x:f>IF(A43="","",IF(COUNTIF(Contracts!$A$2:$A$101,A43)&lt;&gt;1,"",SUMIF(Contracts!$A$2:$A$101,A43,Contracts!$D$2:$D$101)-Settings!$B$3))</x:f>
      </x:c>
      <x:c r="I43" t="str">
        <x:f>IF(A43="","",IF(COUNTIF(Contracts!$A$2:$A$101,A43)&lt;&gt;1,"Check contract ID",IF(H43&lt;0,"Expired",IF(H43&lt;=SUMIF(Contracts!$A$2:$A$101,A43,Contracts!$E$2:$E$101),"Follow up","Scheduled"))))</x:f>
      </x:c>
    </x:row>
    <x:row r="44">
      <x:c r="D44" s="5"/>
      <x:c r="F44" s="5"/>
      <x:c r="H44" t="str">
        <x:f>IF(A44="","",IF(COUNTIF(Contracts!$A$2:$A$101,A44)&lt;&gt;1,"",SUMIF(Contracts!$A$2:$A$101,A44,Contracts!$D$2:$D$101)-Settings!$B$3))</x:f>
      </x:c>
      <x:c r="I44" t="str">
        <x:f>IF(A44="","",IF(COUNTIF(Contracts!$A$2:$A$101,A44)&lt;&gt;1,"Check contract ID",IF(H44&lt;0,"Expired",IF(H44&lt;=SUMIF(Contracts!$A$2:$A$101,A44,Contracts!$E$2:$E$101),"Follow up","Scheduled"))))</x:f>
      </x:c>
    </x:row>
    <x:row r="45">
      <x:c r="D45" s="5"/>
      <x:c r="F45" s="5"/>
      <x:c r="H45" t="str">
        <x:f>IF(A45="","",IF(COUNTIF(Contracts!$A$2:$A$101,A45)&lt;&gt;1,"",SUMIF(Contracts!$A$2:$A$101,A45,Contracts!$D$2:$D$101)-Settings!$B$3))</x:f>
      </x:c>
      <x:c r="I45" t="str">
        <x:f>IF(A45="","",IF(COUNTIF(Contracts!$A$2:$A$101,A45)&lt;&gt;1,"Check contract ID",IF(H45&lt;0,"Expired",IF(H45&lt;=SUMIF(Contracts!$A$2:$A$101,A45,Contracts!$E$2:$E$101),"Follow up","Scheduled"))))</x:f>
      </x:c>
    </x:row>
    <x:row r="46">
      <x:c r="D46" s="5"/>
      <x:c r="F46" s="5"/>
      <x:c r="H46" t="str">
        <x:f>IF(A46="","",IF(COUNTIF(Contracts!$A$2:$A$101,A46)&lt;&gt;1,"",SUMIF(Contracts!$A$2:$A$101,A46,Contracts!$D$2:$D$101)-Settings!$B$3))</x:f>
      </x:c>
      <x:c r="I46" t="str">
        <x:f>IF(A46="","",IF(COUNTIF(Contracts!$A$2:$A$101,A46)&lt;&gt;1,"Check contract ID",IF(H46&lt;0,"Expired",IF(H46&lt;=SUMIF(Contracts!$A$2:$A$101,A46,Contracts!$E$2:$E$101),"Follow up","Scheduled"))))</x:f>
      </x:c>
    </x:row>
    <x:row r="47">
      <x:c r="D47" s="5"/>
      <x:c r="F47" s="5"/>
      <x:c r="H47" t="str">
        <x:f>IF(A47="","",IF(COUNTIF(Contracts!$A$2:$A$101,A47)&lt;&gt;1,"",SUMIF(Contracts!$A$2:$A$101,A47,Contracts!$D$2:$D$101)-Settings!$B$3))</x:f>
      </x:c>
      <x:c r="I47" t="str">
        <x:f>IF(A47="","",IF(COUNTIF(Contracts!$A$2:$A$101,A47)&lt;&gt;1,"Check contract ID",IF(H47&lt;0,"Expired",IF(H47&lt;=SUMIF(Contracts!$A$2:$A$101,A47,Contracts!$E$2:$E$101),"Follow up","Scheduled"))))</x:f>
      </x:c>
    </x:row>
    <x:row r="48">
      <x:c r="D48" s="5"/>
      <x:c r="F48" s="5"/>
      <x:c r="H48" t="str">
        <x:f>IF(A48="","",IF(COUNTIF(Contracts!$A$2:$A$101,A48)&lt;&gt;1,"",SUMIF(Contracts!$A$2:$A$101,A48,Contracts!$D$2:$D$101)-Settings!$B$3))</x:f>
      </x:c>
      <x:c r="I48" t="str">
        <x:f>IF(A48="","",IF(COUNTIF(Contracts!$A$2:$A$101,A48)&lt;&gt;1,"Check contract ID",IF(H48&lt;0,"Expired",IF(H48&lt;=SUMIF(Contracts!$A$2:$A$101,A48,Contracts!$E$2:$E$101),"Follow up","Scheduled"))))</x:f>
      </x:c>
    </x:row>
    <x:row r="49">
      <x:c r="D49" s="5"/>
      <x:c r="F49" s="5"/>
      <x:c r="H49" t="str">
        <x:f>IF(A49="","",IF(COUNTIF(Contracts!$A$2:$A$101,A49)&lt;&gt;1,"",SUMIF(Contracts!$A$2:$A$101,A49,Contracts!$D$2:$D$101)-Settings!$B$3))</x:f>
      </x:c>
      <x:c r="I49" t="str">
        <x:f>IF(A49="","",IF(COUNTIF(Contracts!$A$2:$A$101,A49)&lt;&gt;1,"Check contract ID",IF(H49&lt;0,"Expired",IF(H49&lt;=SUMIF(Contracts!$A$2:$A$101,A49,Contracts!$E$2:$E$101),"Follow up","Scheduled"))))</x:f>
      </x:c>
    </x:row>
    <x:row r="50">
      <x:c r="D50" s="5"/>
      <x:c r="F50" s="5"/>
      <x:c r="H50" t="str">
        <x:f>IF(A50="","",IF(COUNTIF(Contracts!$A$2:$A$101,A50)&lt;&gt;1,"",SUMIF(Contracts!$A$2:$A$101,A50,Contracts!$D$2:$D$101)-Settings!$B$3))</x:f>
      </x:c>
      <x:c r="I50" t="str">
        <x:f>IF(A50="","",IF(COUNTIF(Contracts!$A$2:$A$101,A50)&lt;&gt;1,"Check contract ID",IF(H50&lt;0,"Expired",IF(H50&lt;=SUMIF(Contracts!$A$2:$A$101,A50,Contracts!$E$2:$E$101),"Follow up","Scheduled"))))</x:f>
      </x:c>
    </x:row>
    <x:row r="51">
      <x:c r="D51" s="5"/>
      <x:c r="F51" s="5"/>
      <x:c r="H51" t="str">
        <x:f>IF(A51="","",IF(COUNTIF(Contracts!$A$2:$A$101,A51)&lt;&gt;1,"",SUMIF(Contracts!$A$2:$A$101,A51,Contracts!$D$2:$D$101)-Settings!$B$3))</x:f>
      </x:c>
      <x:c r="I51" t="str">
        <x:f>IF(A51="","",IF(COUNTIF(Contracts!$A$2:$A$101,A51)&lt;&gt;1,"Check contract ID",IF(H51&lt;0,"Expired",IF(H51&lt;=SUMIF(Contracts!$A$2:$A$101,A51,Contracts!$E$2:$E$101),"Follow up","Scheduled"))))</x:f>
      </x:c>
    </x:row>
    <x:row r="52">
      <x:c r="D52" s="5"/>
      <x:c r="F52" s="5"/>
      <x:c r="H52" t="str">
        <x:f>IF(A52="","",IF(COUNTIF(Contracts!$A$2:$A$101,A52)&lt;&gt;1,"",SUMIF(Contracts!$A$2:$A$101,A52,Contracts!$D$2:$D$101)-Settings!$B$3))</x:f>
      </x:c>
      <x:c r="I52" t="str">
        <x:f>IF(A52="","",IF(COUNTIF(Contracts!$A$2:$A$101,A52)&lt;&gt;1,"Check contract ID",IF(H52&lt;0,"Expired",IF(H52&lt;=SUMIF(Contracts!$A$2:$A$101,A52,Contracts!$E$2:$E$101),"Follow up","Scheduled"))))</x:f>
      </x:c>
    </x:row>
    <x:row r="53">
      <x:c r="D53" s="5"/>
      <x:c r="F53" s="5"/>
      <x:c r="H53" t="str">
        <x:f>IF(A53="","",IF(COUNTIF(Contracts!$A$2:$A$101,A53)&lt;&gt;1,"",SUMIF(Contracts!$A$2:$A$101,A53,Contracts!$D$2:$D$101)-Settings!$B$3))</x:f>
      </x:c>
      <x:c r="I53" t="str">
        <x:f>IF(A53="","",IF(COUNTIF(Contracts!$A$2:$A$101,A53)&lt;&gt;1,"Check contract ID",IF(H53&lt;0,"Expired",IF(H53&lt;=SUMIF(Contracts!$A$2:$A$101,A53,Contracts!$E$2:$E$101),"Follow up","Scheduled"))))</x:f>
      </x:c>
    </x:row>
    <x:row r="54">
      <x:c r="D54" s="5"/>
      <x:c r="F54" s="5"/>
      <x:c r="H54" t="str">
        <x:f>IF(A54="","",IF(COUNTIF(Contracts!$A$2:$A$101,A54)&lt;&gt;1,"",SUMIF(Contracts!$A$2:$A$101,A54,Contracts!$D$2:$D$101)-Settings!$B$3))</x:f>
      </x:c>
      <x:c r="I54" t="str">
        <x:f>IF(A54="","",IF(COUNTIF(Contracts!$A$2:$A$101,A54)&lt;&gt;1,"Check contract ID",IF(H54&lt;0,"Expired",IF(H54&lt;=SUMIF(Contracts!$A$2:$A$101,A54,Contracts!$E$2:$E$101),"Follow up","Scheduled"))))</x:f>
      </x:c>
    </x:row>
    <x:row r="55">
      <x:c r="D55" s="5"/>
      <x:c r="F55" s="5"/>
      <x:c r="H55" t="str">
        <x:f>IF(A55="","",IF(COUNTIF(Contracts!$A$2:$A$101,A55)&lt;&gt;1,"",SUMIF(Contracts!$A$2:$A$101,A55,Contracts!$D$2:$D$101)-Settings!$B$3))</x:f>
      </x:c>
      <x:c r="I55" t="str">
        <x:f>IF(A55="","",IF(COUNTIF(Contracts!$A$2:$A$101,A55)&lt;&gt;1,"Check contract ID",IF(H55&lt;0,"Expired",IF(H55&lt;=SUMIF(Contracts!$A$2:$A$101,A55,Contracts!$E$2:$E$101),"Follow up","Scheduled"))))</x:f>
      </x:c>
    </x:row>
    <x:row r="56">
      <x:c r="D56" s="5"/>
      <x:c r="F56" s="5"/>
      <x:c r="H56" t="str">
        <x:f>IF(A56="","",IF(COUNTIF(Contracts!$A$2:$A$101,A56)&lt;&gt;1,"",SUMIF(Contracts!$A$2:$A$101,A56,Contracts!$D$2:$D$101)-Settings!$B$3))</x:f>
      </x:c>
      <x:c r="I56" t="str">
        <x:f>IF(A56="","",IF(COUNTIF(Contracts!$A$2:$A$101,A56)&lt;&gt;1,"Check contract ID",IF(H56&lt;0,"Expired",IF(H56&lt;=SUMIF(Contracts!$A$2:$A$101,A56,Contracts!$E$2:$E$101),"Follow up","Scheduled"))))</x:f>
      </x:c>
    </x:row>
    <x:row r="57">
      <x:c r="D57" s="5"/>
      <x:c r="F57" s="5"/>
      <x:c r="H57" t="str">
        <x:f>IF(A57="","",IF(COUNTIF(Contracts!$A$2:$A$101,A57)&lt;&gt;1,"",SUMIF(Contracts!$A$2:$A$101,A57,Contracts!$D$2:$D$101)-Settings!$B$3))</x:f>
      </x:c>
      <x:c r="I57" t="str">
        <x:f>IF(A57="","",IF(COUNTIF(Contracts!$A$2:$A$101,A57)&lt;&gt;1,"Check contract ID",IF(H57&lt;0,"Expired",IF(H57&lt;=SUMIF(Contracts!$A$2:$A$101,A57,Contracts!$E$2:$E$101),"Follow up","Scheduled"))))</x:f>
      </x:c>
    </x:row>
    <x:row r="58">
      <x:c r="D58" s="5"/>
      <x:c r="F58" s="5"/>
      <x:c r="H58" t="str">
        <x:f>IF(A58="","",IF(COUNTIF(Contracts!$A$2:$A$101,A58)&lt;&gt;1,"",SUMIF(Contracts!$A$2:$A$101,A58,Contracts!$D$2:$D$101)-Settings!$B$3))</x:f>
      </x:c>
      <x:c r="I58" t="str">
        <x:f>IF(A58="","",IF(COUNTIF(Contracts!$A$2:$A$101,A58)&lt;&gt;1,"Check contract ID",IF(H58&lt;0,"Expired",IF(H58&lt;=SUMIF(Contracts!$A$2:$A$101,A58,Contracts!$E$2:$E$101),"Follow up","Scheduled"))))</x:f>
      </x:c>
    </x:row>
    <x:row r="59">
      <x:c r="D59" s="5"/>
      <x:c r="F59" s="5"/>
      <x:c r="H59" t="str">
        <x:f>IF(A59="","",IF(COUNTIF(Contracts!$A$2:$A$101,A59)&lt;&gt;1,"",SUMIF(Contracts!$A$2:$A$101,A59,Contracts!$D$2:$D$101)-Settings!$B$3))</x:f>
      </x:c>
      <x:c r="I59" t="str">
        <x:f>IF(A59="","",IF(COUNTIF(Contracts!$A$2:$A$101,A59)&lt;&gt;1,"Check contract ID",IF(H59&lt;0,"Expired",IF(H59&lt;=SUMIF(Contracts!$A$2:$A$101,A59,Contracts!$E$2:$E$101),"Follow up","Scheduled"))))</x:f>
      </x:c>
    </x:row>
    <x:row r="60">
      <x:c r="D60" s="5"/>
      <x:c r="F60" s="5"/>
      <x:c r="H60" t="str">
        <x:f>IF(A60="","",IF(COUNTIF(Contracts!$A$2:$A$101,A60)&lt;&gt;1,"",SUMIF(Contracts!$A$2:$A$101,A60,Contracts!$D$2:$D$101)-Settings!$B$3))</x:f>
      </x:c>
      <x:c r="I60" t="str">
        <x:f>IF(A60="","",IF(COUNTIF(Contracts!$A$2:$A$101,A60)&lt;&gt;1,"Check contract ID",IF(H60&lt;0,"Expired",IF(H60&lt;=SUMIF(Contracts!$A$2:$A$101,A60,Contracts!$E$2:$E$101),"Follow up","Scheduled"))))</x:f>
      </x:c>
    </x:row>
    <x:row r="61">
      <x:c r="D61" s="5"/>
      <x:c r="F61" s="5"/>
      <x:c r="H61" t="str">
        <x:f>IF(A61="","",IF(COUNTIF(Contracts!$A$2:$A$101,A61)&lt;&gt;1,"",SUMIF(Contracts!$A$2:$A$101,A61,Contracts!$D$2:$D$101)-Settings!$B$3))</x:f>
      </x:c>
      <x:c r="I61" t="str">
        <x:f>IF(A61="","",IF(COUNTIF(Contracts!$A$2:$A$101,A61)&lt;&gt;1,"Check contract ID",IF(H61&lt;0,"Expired",IF(H61&lt;=SUMIF(Contracts!$A$2:$A$101,A61,Contracts!$E$2:$E$101),"Follow up","Scheduled"))))</x:f>
      </x:c>
    </x:row>
    <x:row r="62">
      <x:c r="D62" s="5"/>
      <x:c r="F62" s="5"/>
      <x:c r="H62" t="str">
        <x:f>IF(A62="","",IF(COUNTIF(Contracts!$A$2:$A$101,A62)&lt;&gt;1,"",SUMIF(Contracts!$A$2:$A$101,A62,Contracts!$D$2:$D$101)-Settings!$B$3))</x:f>
      </x:c>
      <x:c r="I62" t="str">
        <x:f>IF(A62="","",IF(COUNTIF(Contracts!$A$2:$A$101,A62)&lt;&gt;1,"Check contract ID",IF(H62&lt;0,"Expired",IF(H62&lt;=SUMIF(Contracts!$A$2:$A$101,A62,Contracts!$E$2:$E$101),"Follow up","Scheduled"))))</x:f>
      </x:c>
    </x:row>
    <x:row r="63">
      <x:c r="D63" s="5"/>
      <x:c r="F63" s="5"/>
      <x:c r="H63" t="str">
        <x:f>IF(A63="","",IF(COUNTIF(Contracts!$A$2:$A$101,A63)&lt;&gt;1,"",SUMIF(Contracts!$A$2:$A$101,A63,Contracts!$D$2:$D$101)-Settings!$B$3))</x:f>
      </x:c>
      <x:c r="I63" t="str">
        <x:f>IF(A63="","",IF(COUNTIF(Contracts!$A$2:$A$101,A63)&lt;&gt;1,"Check contract ID",IF(H63&lt;0,"Expired",IF(H63&lt;=SUMIF(Contracts!$A$2:$A$101,A63,Contracts!$E$2:$E$101),"Follow up","Scheduled"))))</x:f>
      </x:c>
    </x:row>
    <x:row r="64">
      <x:c r="D64" s="5"/>
      <x:c r="F64" s="5"/>
      <x:c r="H64" t="str">
        <x:f>IF(A64="","",IF(COUNTIF(Contracts!$A$2:$A$101,A64)&lt;&gt;1,"",SUMIF(Contracts!$A$2:$A$101,A64,Contracts!$D$2:$D$101)-Settings!$B$3))</x:f>
      </x:c>
      <x:c r="I64" t="str">
        <x:f>IF(A64="","",IF(COUNTIF(Contracts!$A$2:$A$101,A64)&lt;&gt;1,"Check contract ID",IF(H64&lt;0,"Expired",IF(H64&lt;=SUMIF(Contracts!$A$2:$A$101,A64,Contracts!$E$2:$E$101),"Follow up","Scheduled"))))</x:f>
      </x:c>
    </x:row>
    <x:row r="65">
      <x:c r="D65" s="5"/>
      <x:c r="F65" s="5"/>
      <x:c r="H65" t="str">
        <x:f>IF(A65="","",IF(COUNTIF(Contracts!$A$2:$A$101,A65)&lt;&gt;1,"",SUMIF(Contracts!$A$2:$A$101,A65,Contracts!$D$2:$D$101)-Settings!$B$3))</x:f>
      </x:c>
      <x:c r="I65" t="str">
        <x:f>IF(A65="","",IF(COUNTIF(Contracts!$A$2:$A$101,A65)&lt;&gt;1,"Check contract ID",IF(H65&lt;0,"Expired",IF(H65&lt;=SUMIF(Contracts!$A$2:$A$101,A65,Contracts!$E$2:$E$101),"Follow up","Scheduled"))))</x:f>
      </x:c>
    </x:row>
    <x:row r="66">
      <x:c r="D66" s="5"/>
      <x:c r="F66" s="5"/>
      <x:c r="H66" t="str">
        <x:f>IF(A66="","",IF(COUNTIF(Contracts!$A$2:$A$101,A66)&lt;&gt;1,"",SUMIF(Contracts!$A$2:$A$101,A66,Contracts!$D$2:$D$101)-Settings!$B$3))</x:f>
      </x:c>
      <x:c r="I66" t="str">
        <x:f>IF(A66="","",IF(COUNTIF(Contracts!$A$2:$A$101,A66)&lt;&gt;1,"Check contract ID",IF(H66&lt;0,"Expired",IF(H66&lt;=SUMIF(Contracts!$A$2:$A$101,A66,Contracts!$E$2:$E$101),"Follow up","Scheduled"))))</x:f>
      </x:c>
    </x:row>
    <x:row r="67">
      <x:c r="D67" s="5"/>
      <x:c r="F67" s="5"/>
      <x:c r="H67" t="str">
        <x:f>IF(A67="","",IF(COUNTIF(Contracts!$A$2:$A$101,A67)&lt;&gt;1,"",SUMIF(Contracts!$A$2:$A$101,A67,Contracts!$D$2:$D$101)-Settings!$B$3))</x:f>
      </x:c>
      <x:c r="I67" t="str">
        <x:f>IF(A67="","",IF(COUNTIF(Contracts!$A$2:$A$101,A67)&lt;&gt;1,"Check contract ID",IF(H67&lt;0,"Expired",IF(H67&lt;=SUMIF(Contracts!$A$2:$A$101,A67,Contracts!$E$2:$E$101),"Follow up","Scheduled"))))</x:f>
      </x:c>
    </x:row>
    <x:row r="68">
      <x:c r="D68" s="5"/>
      <x:c r="F68" s="5"/>
      <x:c r="H68" t="str">
        <x:f>IF(A68="","",IF(COUNTIF(Contracts!$A$2:$A$101,A68)&lt;&gt;1,"",SUMIF(Contracts!$A$2:$A$101,A68,Contracts!$D$2:$D$101)-Settings!$B$3))</x:f>
      </x:c>
      <x:c r="I68" t="str">
        <x:f>IF(A68="","",IF(COUNTIF(Contracts!$A$2:$A$101,A68)&lt;&gt;1,"Check contract ID",IF(H68&lt;0,"Expired",IF(H68&lt;=SUMIF(Contracts!$A$2:$A$101,A68,Contracts!$E$2:$E$101),"Follow up","Scheduled"))))</x:f>
      </x:c>
    </x:row>
    <x:row r="69">
      <x:c r="D69" s="5"/>
      <x:c r="F69" s="5"/>
      <x:c r="H69" t="str">
        <x:f>IF(A69="","",IF(COUNTIF(Contracts!$A$2:$A$101,A69)&lt;&gt;1,"",SUMIF(Contracts!$A$2:$A$101,A69,Contracts!$D$2:$D$101)-Settings!$B$3))</x:f>
      </x:c>
      <x:c r="I69" t="str">
        <x:f>IF(A69="","",IF(COUNTIF(Contracts!$A$2:$A$101,A69)&lt;&gt;1,"Check contract ID",IF(H69&lt;0,"Expired",IF(H69&lt;=SUMIF(Contracts!$A$2:$A$101,A69,Contracts!$E$2:$E$101),"Follow up","Scheduled"))))</x:f>
      </x:c>
    </x:row>
    <x:row r="70">
      <x:c r="D70" s="5"/>
      <x:c r="F70" s="5"/>
      <x:c r="H70" t="str">
        <x:f>IF(A70="","",IF(COUNTIF(Contracts!$A$2:$A$101,A70)&lt;&gt;1,"",SUMIF(Contracts!$A$2:$A$101,A70,Contracts!$D$2:$D$101)-Settings!$B$3))</x:f>
      </x:c>
      <x:c r="I70" t="str">
        <x:f>IF(A70="","",IF(COUNTIF(Contracts!$A$2:$A$101,A70)&lt;&gt;1,"Check contract ID",IF(H70&lt;0,"Expired",IF(H70&lt;=SUMIF(Contracts!$A$2:$A$101,A70,Contracts!$E$2:$E$101),"Follow up","Scheduled"))))</x:f>
      </x:c>
    </x:row>
    <x:row r="71">
      <x:c r="D71" s="5"/>
      <x:c r="F71" s="5"/>
      <x:c r="H71" t="str">
        <x:f>IF(A71="","",IF(COUNTIF(Contracts!$A$2:$A$101,A71)&lt;&gt;1,"",SUMIF(Contracts!$A$2:$A$101,A71,Contracts!$D$2:$D$101)-Settings!$B$3))</x:f>
      </x:c>
      <x:c r="I71" t="str">
        <x:f>IF(A71="","",IF(COUNTIF(Contracts!$A$2:$A$101,A71)&lt;&gt;1,"Check contract ID",IF(H71&lt;0,"Expired",IF(H71&lt;=SUMIF(Contracts!$A$2:$A$101,A71,Contracts!$E$2:$E$101),"Follow up","Scheduled"))))</x:f>
      </x:c>
    </x:row>
    <x:row r="72">
      <x:c r="D72" s="5"/>
      <x:c r="F72" s="5"/>
      <x:c r="H72" t="str">
        <x:f>IF(A72="","",IF(COUNTIF(Contracts!$A$2:$A$101,A72)&lt;&gt;1,"",SUMIF(Contracts!$A$2:$A$101,A72,Contracts!$D$2:$D$101)-Settings!$B$3))</x:f>
      </x:c>
      <x:c r="I72" t="str">
        <x:f>IF(A72="","",IF(COUNTIF(Contracts!$A$2:$A$101,A72)&lt;&gt;1,"Check contract ID",IF(H72&lt;0,"Expired",IF(H72&lt;=SUMIF(Contracts!$A$2:$A$101,A72,Contracts!$E$2:$E$101),"Follow up","Scheduled"))))</x:f>
      </x:c>
    </x:row>
    <x:row r="73">
      <x:c r="D73" s="5"/>
      <x:c r="F73" s="5"/>
      <x:c r="H73" t="str">
        <x:f>IF(A73="","",IF(COUNTIF(Contracts!$A$2:$A$101,A73)&lt;&gt;1,"",SUMIF(Contracts!$A$2:$A$101,A73,Contracts!$D$2:$D$101)-Settings!$B$3))</x:f>
      </x:c>
      <x:c r="I73" t="str">
        <x:f>IF(A73="","",IF(COUNTIF(Contracts!$A$2:$A$101,A73)&lt;&gt;1,"Check contract ID",IF(H73&lt;0,"Expired",IF(H73&lt;=SUMIF(Contracts!$A$2:$A$101,A73,Contracts!$E$2:$E$101),"Follow up","Scheduled"))))</x:f>
      </x:c>
    </x:row>
    <x:row r="74">
      <x:c r="D74" s="5"/>
      <x:c r="F74" s="5"/>
      <x:c r="H74" t="str">
        <x:f>IF(A74="","",IF(COUNTIF(Contracts!$A$2:$A$101,A74)&lt;&gt;1,"",SUMIF(Contracts!$A$2:$A$101,A74,Contracts!$D$2:$D$101)-Settings!$B$3))</x:f>
      </x:c>
      <x:c r="I74" t="str">
        <x:f>IF(A74="","",IF(COUNTIF(Contracts!$A$2:$A$101,A74)&lt;&gt;1,"Check contract ID",IF(H74&lt;0,"Expired",IF(H74&lt;=SUMIF(Contracts!$A$2:$A$101,A74,Contracts!$E$2:$E$101),"Follow up","Scheduled"))))</x:f>
      </x:c>
    </x:row>
    <x:row r="75">
      <x:c r="D75" s="5"/>
      <x:c r="F75" s="5"/>
      <x:c r="H75" t="str">
        <x:f>IF(A75="","",IF(COUNTIF(Contracts!$A$2:$A$101,A75)&lt;&gt;1,"",SUMIF(Contracts!$A$2:$A$101,A75,Contracts!$D$2:$D$101)-Settings!$B$3))</x:f>
      </x:c>
      <x:c r="I75" t="str">
        <x:f>IF(A75="","",IF(COUNTIF(Contracts!$A$2:$A$101,A75)&lt;&gt;1,"Check contract ID",IF(H75&lt;0,"Expired",IF(H75&lt;=SUMIF(Contracts!$A$2:$A$101,A75,Contracts!$E$2:$E$101),"Follow up","Scheduled"))))</x:f>
      </x:c>
    </x:row>
    <x:row r="76">
      <x:c r="D76" s="5"/>
      <x:c r="F76" s="5"/>
      <x:c r="H76" t="str">
        <x:f>IF(A76="","",IF(COUNTIF(Contracts!$A$2:$A$101,A76)&lt;&gt;1,"",SUMIF(Contracts!$A$2:$A$101,A76,Contracts!$D$2:$D$101)-Settings!$B$3))</x:f>
      </x:c>
      <x:c r="I76" t="str">
        <x:f>IF(A76="","",IF(COUNTIF(Contracts!$A$2:$A$101,A76)&lt;&gt;1,"Check contract ID",IF(H76&lt;0,"Expired",IF(H76&lt;=SUMIF(Contracts!$A$2:$A$101,A76,Contracts!$E$2:$E$101),"Follow up","Scheduled"))))</x:f>
      </x:c>
    </x:row>
    <x:row r="77">
      <x:c r="D77" s="5"/>
      <x:c r="F77" s="5"/>
      <x:c r="H77" t="str">
        <x:f>IF(A77="","",IF(COUNTIF(Contracts!$A$2:$A$101,A77)&lt;&gt;1,"",SUMIF(Contracts!$A$2:$A$101,A77,Contracts!$D$2:$D$101)-Settings!$B$3))</x:f>
      </x:c>
      <x:c r="I77" t="str">
        <x:f>IF(A77="","",IF(COUNTIF(Contracts!$A$2:$A$101,A77)&lt;&gt;1,"Check contract ID",IF(H77&lt;0,"Expired",IF(H77&lt;=SUMIF(Contracts!$A$2:$A$101,A77,Contracts!$E$2:$E$101),"Follow up","Scheduled"))))</x:f>
      </x:c>
    </x:row>
    <x:row r="78">
      <x:c r="D78" s="5"/>
      <x:c r="F78" s="5"/>
      <x:c r="H78" t="str">
        <x:f>IF(A78="","",IF(COUNTIF(Contracts!$A$2:$A$101,A78)&lt;&gt;1,"",SUMIF(Contracts!$A$2:$A$101,A78,Contracts!$D$2:$D$101)-Settings!$B$3))</x:f>
      </x:c>
      <x:c r="I78" t="str">
        <x:f>IF(A78="","",IF(COUNTIF(Contracts!$A$2:$A$101,A78)&lt;&gt;1,"Check contract ID",IF(H78&lt;0,"Expired",IF(H78&lt;=SUMIF(Contracts!$A$2:$A$101,A78,Contracts!$E$2:$E$101),"Follow up","Scheduled"))))</x:f>
      </x:c>
    </x:row>
    <x:row r="79">
      <x:c r="D79" s="5"/>
      <x:c r="F79" s="5"/>
      <x:c r="H79" t="str">
        <x:f>IF(A79="","",IF(COUNTIF(Contracts!$A$2:$A$101,A79)&lt;&gt;1,"",SUMIF(Contracts!$A$2:$A$101,A79,Contracts!$D$2:$D$101)-Settings!$B$3))</x:f>
      </x:c>
      <x:c r="I79" t="str">
        <x:f>IF(A79="","",IF(COUNTIF(Contracts!$A$2:$A$101,A79)&lt;&gt;1,"Check contract ID",IF(H79&lt;0,"Expired",IF(H79&lt;=SUMIF(Contracts!$A$2:$A$101,A79,Contracts!$E$2:$E$101),"Follow up","Scheduled"))))</x:f>
      </x:c>
    </x:row>
    <x:row r="80">
      <x:c r="D80" s="5"/>
      <x:c r="F80" s="5"/>
      <x:c r="H80" t="str">
        <x:f>IF(A80="","",IF(COUNTIF(Contracts!$A$2:$A$101,A80)&lt;&gt;1,"",SUMIF(Contracts!$A$2:$A$101,A80,Contracts!$D$2:$D$101)-Settings!$B$3))</x:f>
      </x:c>
      <x:c r="I80" t="str">
        <x:f>IF(A80="","",IF(COUNTIF(Contracts!$A$2:$A$101,A80)&lt;&gt;1,"Check contract ID",IF(H80&lt;0,"Expired",IF(H80&lt;=SUMIF(Contracts!$A$2:$A$101,A80,Contracts!$E$2:$E$101),"Follow up","Scheduled"))))</x:f>
      </x:c>
    </x:row>
    <x:row r="81">
      <x:c r="D81" s="5"/>
      <x:c r="F81" s="5"/>
      <x:c r="H81" t="str">
        <x:f>IF(A81="","",IF(COUNTIF(Contracts!$A$2:$A$101,A81)&lt;&gt;1,"",SUMIF(Contracts!$A$2:$A$101,A81,Contracts!$D$2:$D$101)-Settings!$B$3))</x:f>
      </x:c>
      <x:c r="I81" t="str">
        <x:f>IF(A81="","",IF(COUNTIF(Contracts!$A$2:$A$101,A81)&lt;&gt;1,"Check contract ID",IF(H81&lt;0,"Expired",IF(H81&lt;=SUMIF(Contracts!$A$2:$A$101,A81,Contracts!$E$2:$E$101),"Follow up","Scheduled"))))</x:f>
      </x:c>
    </x:row>
    <x:row r="82">
      <x:c r="D82" s="5"/>
      <x:c r="F82" s="5"/>
      <x:c r="H82" t="str">
        <x:f>IF(A82="","",IF(COUNTIF(Contracts!$A$2:$A$101,A82)&lt;&gt;1,"",SUMIF(Contracts!$A$2:$A$101,A82,Contracts!$D$2:$D$101)-Settings!$B$3))</x:f>
      </x:c>
      <x:c r="I82" t="str">
        <x:f>IF(A82="","",IF(COUNTIF(Contracts!$A$2:$A$101,A82)&lt;&gt;1,"Check contract ID",IF(H82&lt;0,"Expired",IF(H82&lt;=SUMIF(Contracts!$A$2:$A$101,A82,Contracts!$E$2:$E$101),"Follow up","Scheduled"))))</x:f>
      </x:c>
    </x:row>
    <x:row r="83">
      <x:c r="D83" s="5"/>
      <x:c r="F83" s="5"/>
      <x:c r="H83" t="str">
        <x:f>IF(A83="","",IF(COUNTIF(Contracts!$A$2:$A$101,A83)&lt;&gt;1,"",SUMIF(Contracts!$A$2:$A$101,A83,Contracts!$D$2:$D$101)-Settings!$B$3))</x:f>
      </x:c>
      <x:c r="I83" t="str">
        <x:f>IF(A83="","",IF(COUNTIF(Contracts!$A$2:$A$101,A83)&lt;&gt;1,"Check contract ID",IF(H83&lt;0,"Expired",IF(H83&lt;=SUMIF(Contracts!$A$2:$A$101,A83,Contracts!$E$2:$E$101),"Follow up","Scheduled"))))</x:f>
      </x:c>
    </x:row>
    <x:row r="84">
      <x:c r="D84" s="5"/>
      <x:c r="F84" s="5"/>
      <x:c r="H84" t="str">
        <x:f>IF(A84="","",IF(COUNTIF(Contracts!$A$2:$A$101,A84)&lt;&gt;1,"",SUMIF(Contracts!$A$2:$A$101,A84,Contracts!$D$2:$D$101)-Settings!$B$3))</x:f>
      </x:c>
      <x:c r="I84" t="str">
        <x:f>IF(A84="","",IF(COUNTIF(Contracts!$A$2:$A$101,A84)&lt;&gt;1,"Check contract ID",IF(H84&lt;0,"Expired",IF(H84&lt;=SUMIF(Contracts!$A$2:$A$101,A84,Contracts!$E$2:$E$101),"Follow up","Scheduled"))))</x:f>
      </x:c>
    </x:row>
    <x:row r="85">
      <x:c r="D85" s="5"/>
      <x:c r="F85" s="5"/>
      <x:c r="H85" t="str">
        <x:f>IF(A85="","",IF(COUNTIF(Contracts!$A$2:$A$101,A85)&lt;&gt;1,"",SUMIF(Contracts!$A$2:$A$101,A85,Contracts!$D$2:$D$101)-Settings!$B$3))</x:f>
      </x:c>
      <x:c r="I85" t="str">
        <x:f>IF(A85="","",IF(COUNTIF(Contracts!$A$2:$A$101,A85)&lt;&gt;1,"Check contract ID",IF(H85&lt;0,"Expired",IF(H85&lt;=SUMIF(Contracts!$A$2:$A$101,A85,Contracts!$E$2:$E$101),"Follow up","Scheduled"))))</x:f>
      </x:c>
    </x:row>
    <x:row r="86">
      <x:c r="D86" s="5"/>
      <x:c r="F86" s="5"/>
      <x:c r="H86" t="str">
        <x:f>IF(A86="","",IF(COUNTIF(Contracts!$A$2:$A$101,A86)&lt;&gt;1,"",SUMIF(Contracts!$A$2:$A$101,A86,Contracts!$D$2:$D$101)-Settings!$B$3))</x:f>
      </x:c>
      <x:c r="I86" t="str">
        <x:f>IF(A86="","",IF(COUNTIF(Contracts!$A$2:$A$101,A86)&lt;&gt;1,"Check contract ID",IF(H86&lt;0,"Expired",IF(H86&lt;=SUMIF(Contracts!$A$2:$A$101,A86,Contracts!$E$2:$E$101),"Follow up","Scheduled"))))</x:f>
      </x:c>
    </x:row>
    <x:row r="87">
      <x:c r="D87" s="5"/>
      <x:c r="F87" s="5"/>
      <x:c r="H87" t="str">
        <x:f>IF(A87="","",IF(COUNTIF(Contracts!$A$2:$A$101,A87)&lt;&gt;1,"",SUMIF(Contracts!$A$2:$A$101,A87,Contracts!$D$2:$D$101)-Settings!$B$3))</x:f>
      </x:c>
      <x:c r="I87" t="str">
        <x:f>IF(A87="","",IF(COUNTIF(Contracts!$A$2:$A$101,A87)&lt;&gt;1,"Check contract ID",IF(H87&lt;0,"Expired",IF(H87&lt;=SUMIF(Contracts!$A$2:$A$101,A87,Contracts!$E$2:$E$101),"Follow up","Scheduled"))))</x:f>
      </x:c>
    </x:row>
    <x:row r="88">
      <x:c r="D88" s="5"/>
      <x:c r="F88" s="5"/>
      <x:c r="H88" t="str">
        <x:f>IF(A88="","",IF(COUNTIF(Contracts!$A$2:$A$101,A88)&lt;&gt;1,"",SUMIF(Contracts!$A$2:$A$101,A88,Contracts!$D$2:$D$101)-Settings!$B$3))</x:f>
      </x:c>
      <x:c r="I88" t="str">
        <x:f>IF(A88="","",IF(COUNTIF(Contracts!$A$2:$A$101,A88)&lt;&gt;1,"Check contract ID",IF(H88&lt;0,"Expired",IF(H88&lt;=SUMIF(Contracts!$A$2:$A$101,A88,Contracts!$E$2:$E$101),"Follow up","Scheduled"))))</x:f>
      </x:c>
    </x:row>
    <x:row r="89">
      <x:c r="D89" s="5"/>
      <x:c r="F89" s="5"/>
      <x:c r="H89" t="str">
        <x:f>IF(A89="","",IF(COUNTIF(Contracts!$A$2:$A$101,A89)&lt;&gt;1,"",SUMIF(Contracts!$A$2:$A$101,A89,Contracts!$D$2:$D$101)-Settings!$B$3))</x:f>
      </x:c>
      <x:c r="I89" t="str">
        <x:f>IF(A89="","",IF(COUNTIF(Contracts!$A$2:$A$101,A89)&lt;&gt;1,"Check contract ID",IF(H89&lt;0,"Expired",IF(H89&lt;=SUMIF(Contracts!$A$2:$A$101,A89,Contracts!$E$2:$E$101),"Follow up","Scheduled"))))</x:f>
      </x:c>
    </x:row>
    <x:row r="90">
      <x:c r="D90" s="5"/>
      <x:c r="F90" s="5"/>
      <x:c r="H90" t="str">
        <x:f>IF(A90="","",IF(COUNTIF(Contracts!$A$2:$A$101,A90)&lt;&gt;1,"",SUMIF(Contracts!$A$2:$A$101,A90,Contracts!$D$2:$D$101)-Settings!$B$3))</x:f>
      </x:c>
      <x:c r="I90" t="str">
        <x:f>IF(A90="","",IF(COUNTIF(Contracts!$A$2:$A$101,A90)&lt;&gt;1,"Check contract ID",IF(H90&lt;0,"Expired",IF(H90&lt;=SUMIF(Contracts!$A$2:$A$101,A90,Contracts!$E$2:$E$101),"Follow up","Scheduled"))))</x:f>
      </x:c>
    </x:row>
    <x:row r="91">
      <x:c r="D91" s="5"/>
      <x:c r="F91" s="5"/>
      <x:c r="H91" t="str">
        <x:f>IF(A91="","",IF(COUNTIF(Contracts!$A$2:$A$101,A91)&lt;&gt;1,"",SUMIF(Contracts!$A$2:$A$101,A91,Contracts!$D$2:$D$101)-Settings!$B$3))</x:f>
      </x:c>
      <x:c r="I91" t="str">
        <x:f>IF(A91="","",IF(COUNTIF(Contracts!$A$2:$A$101,A91)&lt;&gt;1,"Check contract ID",IF(H91&lt;0,"Expired",IF(H91&lt;=SUMIF(Contracts!$A$2:$A$101,A91,Contracts!$E$2:$E$101),"Follow up","Scheduled"))))</x:f>
      </x:c>
    </x:row>
    <x:row r="92">
      <x:c r="D92" s="5"/>
      <x:c r="F92" s="5"/>
      <x:c r="H92" t="str">
        <x:f>IF(A92="","",IF(COUNTIF(Contracts!$A$2:$A$101,A92)&lt;&gt;1,"",SUMIF(Contracts!$A$2:$A$101,A92,Contracts!$D$2:$D$101)-Settings!$B$3))</x:f>
      </x:c>
      <x:c r="I92" t="str">
        <x:f>IF(A92="","",IF(COUNTIF(Contracts!$A$2:$A$101,A92)&lt;&gt;1,"Check contract ID",IF(H92&lt;0,"Expired",IF(H92&lt;=SUMIF(Contracts!$A$2:$A$101,A92,Contracts!$E$2:$E$101),"Follow up","Scheduled"))))</x:f>
      </x:c>
    </x:row>
    <x:row r="93">
      <x:c r="D93" s="5"/>
      <x:c r="F93" s="5"/>
      <x:c r="H93" t="str">
        <x:f>IF(A93="","",IF(COUNTIF(Contracts!$A$2:$A$101,A93)&lt;&gt;1,"",SUMIF(Contracts!$A$2:$A$101,A93,Contracts!$D$2:$D$101)-Settings!$B$3))</x:f>
      </x:c>
      <x:c r="I93" t="str">
        <x:f>IF(A93="","",IF(COUNTIF(Contracts!$A$2:$A$101,A93)&lt;&gt;1,"Check contract ID",IF(H93&lt;0,"Expired",IF(H93&lt;=SUMIF(Contracts!$A$2:$A$101,A93,Contracts!$E$2:$E$101),"Follow up","Scheduled"))))</x:f>
      </x:c>
    </x:row>
    <x:row r="94">
      <x:c r="D94" s="5"/>
      <x:c r="F94" s="5"/>
      <x:c r="H94" t="str">
        <x:f>IF(A94="","",IF(COUNTIF(Contracts!$A$2:$A$101,A94)&lt;&gt;1,"",SUMIF(Contracts!$A$2:$A$101,A94,Contracts!$D$2:$D$101)-Settings!$B$3))</x:f>
      </x:c>
      <x:c r="I94" t="str">
        <x:f>IF(A94="","",IF(COUNTIF(Contracts!$A$2:$A$101,A94)&lt;&gt;1,"Check contract ID",IF(H94&lt;0,"Expired",IF(H94&lt;=SUMIF(Contracts!$A$2:$A$101,A94,Contracts!$E$2:$E$101),"Follow up","Scheduled"))))</x:f>
      </x:c>
    </x:row>
    <x:row r="95">
      <x:c r="D95" s="5"/>
      <x:c r="F95" s="5"/>
      <x:c r="H95" t="str">
        <x:f>IF(A95="","",IF(COUNTIF(Contracts!$A$2:$A$101,A95)&lt;&gt;1,"",SUMIF(Contracts!$A$2:$A$101,A95,Contracts!$D$2:$D$101)-Settings!$B$3))</x:f>
      </x:c>
      <x:c r="I95" t="str">
        <x:f>IF(A95="","",IF(COUNTIF(Contracts!$A$2:$A$101,A95)&lt;&gt;1,"Check contract ID",IF(H95&lt;0,"Expired",IF(H95&lt;=SUMIF(Contracts!$A$2:$A$101,A95,Contracts!$E$2:$E$101),"Follow up","Scheduled"))))</x:f>
      </x:c>
    </x:row>
    <x:row r="96">
      <x:c r="D96" s="5"/>
      <x:c r="F96" s="5"/>
      <x:c r="H96" t="str">
        <x:f>IF(A96="","",IF(COUNTIF(Contracts!$A$2:$A$101,A96)&lt;&gt;1,"",SUMIF(Contracts!$A$2:$A$101,A96,Contracts!$D$2:$D$101)-Settings!$B$3))</x:f>
      </x:c>
      <x:c r="I96" t="str">
        <x:f>IF(A96="","",IF(COUNTIF(Contracts!$A$2:$A$101,A96)&lt;&gt;1,"Check contract ID",IF(H96&lt;0,"Expired",IF(H96&lt;=SUMIF(Contracts!$A$2:$A$101,A96,Contracts!$E$2:$E$101),"Follow up","Scheduled"))))</x:f>
      </x:c>
    </x:row>
    <x:row r="97">
      <x:c r="D97" s="5"/>
      <x:c r="F97" s="5"/>
      <x:c r="H97" t="str">
        <x:f>IF(A97="","",IF(COUNTIF(Contracts!$A$2:$A$101,A97)&lt;&gt;1,"",SUMIF(Contracts!$A$2:$A$101,A97,Contracts!$D$2:$D$101)-Settings!$B$3))</x:f>
      </x:c>
      <x:c r="I97" t="str">
        <x:f>IF(A97="","",IF(COUNTIF(Contracts!$A$2:$A$101,A97)&lt;&gt;1,"Check contract ID",IF(H97&lt;0,"Expired",IF(H97&lt;=SUMIF(Contracts!$A$2:$A$101,A97,Contracts!$E$2:$E$101),"Follow up","Scheduled"))))</x:f>
      </x:c>
    </x:row>
    <x:row r="98">
      <x:c r="D98" s="5"/>
      <x:c r="F98" s="5"/>
      <x:c r="H98" t="str">
        <x:f>IF(A98="","",IF(COUNTIF(Contracts!$A$2:$A$101,A98)&lt;&gt;1,"",SUMIF(Contracts!$A$2:$A$101,A98,Contracts!$D$2:$D$101)-Settings!$B$3))</x:f>
      </x:c>
      <x:c r="I98" t="str">
        <x:f>IF(A98="","",IF(COUNTIF(Contracts!$A$2:$A$101,A98)&lt;&gt;1,"Check contract ID",IF(H98&lt;0,"Expired",IF(H98&lt;=SUMIF(Contracts!$A$2:$A$101,A98,Contracts!$E$2:$E$101),"Follow up","Scheduled"))))</x:f>
      </x:c>
    </x:row>
    <x:row r="99">
      <x:c r="D99" s="5"/>
      <x:c r="F99" s="5"/>
      <x:c r="H99" t="str">
        <x:f>IF(A99="","",IF(COUNTIF(Contracts!$A$2:$A$101,A99)&lt;&gt;1,"",SUMIF(Contracts!$A$2:$A$101,A99,Contracts!$D$2:$D$101)-Settings!$B$3))</x:f>
      </x:c>
      <x:c r="I99" t="str">
        <x:f>IF(A99="","",IF(COUNTIF(Contracts!$A$2:$A$101,A99)&lt;&gt;1,"Check contract ID",IF(H99&lt;0,"Expired",IF(H99&lt;=SUMIF(Contracts!$A$2:$A$101,A99,Contracts!$E$2:$E$101),"Follow up","Scheduled"))))</x:f>
      </x:c>
    </x:row>
    <x:row r="100">
      <x:c r="D100" s="5"/>
      <x:c r="F100" s="5"/>
      <x:c r="H100" t="str">
        <x:f>IF(A100="","",IF(COUNTIF(Contracts!$A$2:$A$101,A100)&lt;&gt;1,"",SUMIF(Contracts!$A$2:$A$101,A100,Contracts!$D$2:$D$101)-Settings!$B$3))</x:f>
      </x:c>
      <x:c r="I100" t="str">
        <x:f>IF(A100="","",IF(COUNTIF(Contracts!$A$2:$A$101,A100)&lt;&gt;1,"Check contract ID",IF(H100&lt;0,"Expired",IF(H100&lt;=SUMIF(Contracts!$A$2:$A$101,A100,Contracts!$E$2:$E$101),"Follow up","Scheduled"))))</x:f>
      </x:c>
    </x:row>
    <x:row r="101">
      <x:c r="D101" s="5"/>
      <x:c r="F101" s="5"/>
      <x:c r="H101" t="str">
        <x:f>IF(A101="","",IF(COUNTIF(Contracts!$A$2:$A$101,A101)&lt;&gt;1,"",SUMIF(Contracts!$A$2:$A$101,A101,Contracts!$D$2:$D$101)-Settings!$B$3))</x:f>
      </x:c>
      <x:c r="I101" t="str">
        <x:f>IF(A101="","",IF(COUNTIF(Contracts!$A$2:$A$101,A101)&lt;&gt;1,"Check contract ID",IF(H101&lt;0,"Expired",IF(H101&lt;=SUMIF(Contracts!$A$2:$A$101,A101,Contracts!$E$2:$E$101),"Follow up","Scheduled"))))</x:f>
      </x:c>
    </x:row>
  </x:sheetData>
  <x:printOptions headings="0" gridLines="0"/>
  <x:pageMargins left="0.35" right="0.35" top="0.55" bottom="0.55" header="0.25" footer="0.25"/>
  <x:pageSetup paperSize="8" orientation="landscape" fitToWidth="1" fitToHeight="0"/>
  <x:tableParts count="1">
    <x:tablePart xmlns:r="http://schemas.openxmlformats.org/officeDocument/2006/relationships" r:id="Refe45f1f15cf49b5"/>
  </x:tableParts>
</x:worksheet>
</file>

<file path=xl/worksheets/sheet9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21" hidden="0" customWidth="1"/>
    <x:col min="3" max="3" width="88" hidden="0" customWidth="1"/>
  </x:cols>
  <x:sheetData>
    <x:row r="1" ht="30" customHeight="1">
      <x:c r="A1" s="4" t="str">
        <x:v>LIFT AMC DASHBOARD</x:v>
      </x:c>
      <x:c r="B1" s="4" t="str">
        <x:v>AS-OF RESULT</x:v>
      </x:c>
      <x:c r="C1" s="4" t="str">
        <x:v>What this counts</x:v>
      </x:c>
    </x:row>
    <x:row r="2">
      <x:c r="A2" t="str">
        <x:v>As-of date</x:v>
      </x:c>
      <x:c r="B2" s="5" t="str">
        <x:f>IF(ISNUMBER(Settings!B3),Settings!B3,"")</x:f>
      </x:c>
      <x:c r="C2" t="str">
        <x:v>Change Settings!B3 to review a different date.</x:v>
      </x:c>
    </x:row>
    <x:row r="3">
      <x:c r="A3" t="str">
        <x:v>Contracts due for renewal</x:v>
      </x:c>
      <x:c r="B3" t="n">
        <x:f>COUNTIF(Contracts!$F$2:$F$101,"Due for renewal")</x:f>
        <x:v>0</x:v>
      </x:c>
      <x:c r="C3" t="str">
        <x:v>Contract end dates inside each contract's chosen lead window.</x:v>
      </x:c>
    </x:row>
    <x:row r="4">
      <x:c r="A4" t="str">
        <x:v>Overdue planned visits</x:v>
      </x:c>
      <x:c r="B4" t="n">
        <x:f>COUNTIF('Visit Plan'!$H$2:$H$101,"Overdue")</x:f>
        <x:v>0</x:v>
      </x:c>
      <x:c r="C4" t="str">
        <x:v>Unique valid obligations past due without a completed linked log.</x:v>
      </x:c>
    </x:row>
    <x:row r="5">
      <x:c r="A5" t="str">
        <x:v>Due today</x:v>
      </x:c>
      <x:c r="B5" t="n">
        <x:f>COUNTIF('Visit Plan'!$H$2:$H$101,"Due today")</x:f>
        <x:v>0</x:v>
      </x:c>
      <x:c r="C5" t="str">
        <x:v>Unique valid obligations due on the as-of date without a completed linked log.</x:v>
      </x:c>
    </x:row>
    <x:row r="6">
      <x:c r="A6" t="str">
        <x:v>Completed planned visits</x:v>
      </x:c>
      <x:c r="B6" t="n">
        <x:f>COUNTIF('Visit Plan'!$H$2:$H$101,"Completed")</x:f>
        <x:v>0</x:v>
      </x:c>
      <x:c r="C6" t="str">
        <x:v>Each planned ID counts once even when multiple completed logs reference it.</x:v>
      </x:c>
    </x:row>
    <x:row r="7">
      <x:c r="A7" t="str">
        <x:v>Cancelled planned visits</x:v>
      </x:c>
      <x:c r="B7" t="n">
        <x:f>COUNTIF('Visit Plan'!$H$2:$H$101,"Cancelled")</x:f>
        <x:v>0</x:v>
      </x:c>
      <x:c r="C7" t="str">
        <x:v>Cancelled obligations are reported separately.</x:v>
      </x:c>
    </x:row>
    <x:row r="8">
      <x:c r="A8" t="str">
        <x:v>Rows needing correction</x:v>
      </x:c>
      <x:c r="B8" t="n">
        <x:f>COUNTIF('Visit Plan'!$G$2:$G$101,"Missing/invalid due date")+COUNTIF('Visit Plan'!$G$2:$G$101,"Duplicate plan ID")+COUNTIF('Visit Plan'!$G$2:$G$101,"Lift not covered on due date")+COUNTIF('Visit Plan'!$G$2:$G$101,"Unknown/duplicate contract")+COUNTIF('Visit Plan'!$G$2:$G$101,"Outside contract term")</x:f>
        <x:v>0</x:v>
      </x:c>
      <x:c r="C8" t="str">
        <x:v>Missing dates, duplicate plan IDs and coverage mismatches in Visit Plan.</x:v>
      </x:c>
    </x:row>
    <x:row r="9">
      <x:c r="A9" t="str">
        <x:v>Eligible visit completion</x:v>
      </x:c>
      <x:c r="B9" s="6" t="str">
        <x:f>IF(SUM(B4:B6)+COUNTIF('Visit Plan'!$H$2:$H$101,"Upcoming")=0,"N/A",B6/(SUM(B4:B6)+COUNTIF('Visit Plan'!$H$2:$H$101,"Upcoming")))</x:f>
        <x:v>N/A</x:v>
      </x:c>
      <x:c r="C9" t="str">
        <x:v>Completed / (completed + overdue + due today + upcoming). Cancelled and invalid rows excluded; N/A when none.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

<file path=xl/worksheets/sheet10.xml><?xml version="1.0" encoding="utf-8"?>
<x:worksheet xmlns:x="http://schemas.openxmlformats.org/spreadsheetml/2006/main">
  <x:sheetPr>
    <x:tabColor rgb="FF2453C9"/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7" hidden="0" customWidth="1"/>
    <x:col min="2" max="2" width="112" hidden="0" customWidth="1"/>
  </x:cols>
  <x:sheetData>
    <x:row r="1" ht="30" customHeight="1">
      <x:c r="A1" s="4" t="str">
        <x:v>Fictional test case</x:v>
      </x:c>
      <x:c r="B1" s="4" t="str">
        <x:v>Expected result on 4 Nov 2026</x:v>
      </x:c>
    </x:row>
    <x:row r="2">
      <x:c r="A2" t="str">
        <x:v>AMC-2026-017</x:v>
      </x:c>
      <x:c r="B2" t="str">
        <x:v>1 Jan–31 Dec 2026; 57 days remain, within the 60-day renewal window.</x:v>
      </x:c>
    </x:row>
    <x:row r="3">
      <x:c r="A3" t="str">
        <x:v>PLAN-001 · 3 Nov</x:v>
      </x:c>
      <x:c r="B3" t="str">
        <x:v>Overdue by one day. No completed visit log is linked.</x:v>
      </x:c>
    </x:row>
    <x:row r="4">
      <x:c r="A4" t="str">
        <x:v>PLAN-002 · 4 Nov</x:v>
      </x:c>
      <x:c r="B4" t="str">
        <x:v>Due today. No completed visit log is linked.</x:v>
      </x:c>
    </x:row>
    <x:row r="5">
      <x:c r="A5" t="str">
        <x:v>PLAN-003 · 1 Nov</x:v>
      </x:c>
      <x:c r="B5" t="str">
        <x:v>Completed. Two log rows reference it, but it is one obligation.</x:v>
      </x:c>
    </x:row>
    <x:row r="6">
      <x:c r="A6" t="str">
        <x:v>LOG-003 · breakdown</x:v>
      </x:c>
      <x:c r="B6" t="str">
        <x:v>Separate event with no plan ID; does not complete a scheduled AMC visit.</x:v>
      </x:c>
    </x:row>
    <x:row r="7">
      <x:c r="A7" t="str">
        <x:v>PLAN-004</x:v>
      </x:c>
      <x:c r="B7" t="str">
        <x:v>Cancelled, separate from completed and overdue.</x:v>
      </x:c>
    </x:row>
    <x:row r="8">
      <x:c r="A8" t="str">
        <x:v>PLAN-005</x:v>
      </x:c>
      <x:c r="B8" t="str">
        <x:v>Missing due date; flagged for correction rather than counted as upcoming.</x:v>
      </x:c>
    </x:row>
    <x:row r="9">
      <x:c r="A9" t="str">
        <x:v>No universal frequency</x:v>
      </x:c>
      <x:c r="B9" t="str">
        <x:v>Enter visit dates from each signed contract and applicable local requirements.</x:v>
      </x:c>
    </x:row>
  </x:sheetData>
  <x:printOptions headings="0" gridLines="0"/>
  <x:pageMargins left="0.35" right="0.35" top="0.55" bottom="0.55" header="0.25" footer="0.25"/>
  <x:pageSetup paperSize="8" orientation="landscape" fitToWidth="1" fitToHeight="0"/>
</x:worksheet>
</file>